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/>
  </bookViews>
  <sheets>
    <sheet name="11.16" sheetId="14" r:id="rId1"/>
    <sheet name="12.16" sheetId="8" r:id="rId2"/>
    <sheet name="01. 16" sheetId="11" r:id="rId3"/>
    <sheet name="02. 16" sheetId="10" r:id="rId4"/>
    <sheet name="03. 17" sheetId="9" r:id="rId5"/>
    <sheet name="04. 17" sheetId="12" r:id="rId6"/>
    <sheet name="05. 17" sheetId="13" r:id="rId7"/>
    <sheet name="06.16" sheetId="6" r:id="rId8"/>
    <sheet name="07. 16" sheetId="2" r:id="rId9"/>
    <sheet name="08. 16" sheetId="3" r:id="rId10"/>
    <sheet name="09. 16" sheetId="4" r:id="rId11"/>
    <sheet name="10. 16 " sheetId="5" r:id="rId12"/>
    <sheet name="Лист1" sheetId="16" r:id="rId13"/>
  </sheets>
  <definedNames>
    <definedName name="_xlnm._FilterDatabase" localSheetId="2" hidden="1">'01. 16'!$G$13:$G$78</definedName>
    <definedName name="_xlnm._FilterDatabase" localSheetId="3" hidden="1">'02. 16'!$G$13:$G$69</definedName>
    <definedName name="_xlnm._FilterDatabase" localSheetId="4" hidden="1">'03. 17'!$G$13:$G$66</definedName>
    <definedName name="_xlnm._FilterDatabase" localSheetId="5" hidden="1">'04. 17'!$G$13:$G$69</definedName>
    <definedName name="_xlnm._FilterDatabase" localSheetId="6" hidden="1">'05. 17'!$G$13:$G$73</definedName>
    <definedName name="_xlnm._FilterDatabase" localSheetId="7" hidden="1">'06.16'!$G$12:$G$71</definedName>
    <definedName name="_xlnm._FilterDatabase" localSheetId="8" hidden="1">'07. 16'!$G$13:$G$75</definedName>
    <definedName name="_xlnm._FilterDatabase" localSheetId="9" hidden="1">'08. 16'!$G$13:$G$73</definedName>
    <definedName name="_xlnm._FilterDatabase" localSheetId="10" hidden="1">'09. 16'!$G$12:$G$74</definedName>
    <definedName name="_xlnm._FilterDatabase" localSheetId="11" hidden="1">'10. 16 '!$G$13:$G$75</definedName>
    <definedName name="_xlnm._FilterDatabase" localSheetId="0" hidden="1">'11.16'!$G$13:$G$78</definedName>
    <definedName name="_xlnm._FilterDatabase" localSheetId="1" hidden="1">'12.16'!$G$13:$G$66</definedName>
    <definedName name="_xlnm.Print_Titles" localSheetId="2">'01. 16'!$13:$14</definedName>
    <definedName name="_xlnm.Print_Titles" localSheetId="3">'02. 16'!$13:$14</definedName>
    <definedName name="_xlnm.Print_Titles" localSheetId="4">'03. 17'!$13:$14</definedName>
    <definedName name="_xlnm.Print_Titles" localSheetId="5">'04. 17'!$13:$14</definedName>
    <definedName name="_xlnm.Print_Titles" localSheetId="6">'05. 17'!$13:$14</definedName>
    <definedName name="_xlnm.Print_Titles" localSheetId="7">'06.16'!$12:$13</definedName>
    <definedName name="_xlnm.Print_Titles" localSheetId="11">'10. 16 '!$13:$14</definedName>
    <definedName name="_xlnm.Print_Titles" localSheetId="0">'11.16'!$13:$14</definedName>
    <definedName name="_xlnm.Print_Area" localSheetId="2">'01. 16'!$A$1:$G$101</definedName>
    <definedName name="_xlnm.Print_Area" localSheetId="3">'02. 16'!$A$1:$G$95</definedName>
    <definedName name="_xlnm.Print_Area" localSheetId="4">'03. 17'!$A$1:$G$99</definedName>
    <definedName name="_xlnm.Print_Area" localSheetId="5">'04. 17'!$A$1:$G$98</definedName>
    <definedName name="_xlnm.Print_Area" localSheetId="6">'05. 17'!$A$1:$G$95</definedName>
    <definedName name="_xlnm.Print_Area" localSheetId="7">'06.16'!$A$1:$G$95</definedName>
    <definedName name="_xlnm.Print_Area" localSheetId="8">'07. 16'!$A$1:$G$100</definedName>
    <definedName name="_xlnm.Print_Area" localSheetId="9">'08. 16'!$A$1:$G$96</definedName>
    <definedName name="_xlnm.Print_Area" localSheetId="10">'09. 16'!$A$1:$G$105</definedName>
    <definedName name="_xlnm.Print_Area" localSheetId="11">'10. 16 '!$A$1:$G$99</definedName>
    <definedName name="_xlnm.Print_Area" localSheetId="0">'11.16'!$A$1:$G$100</definedName>
    <definedName name="_xlnm.Print_Area" localSheetId="1">'12.16'!$A$1:$G$126</definedName>
  </definedNames>
  <calcPr calcId="124519"/>
</workbook>
</file>

<file path=xl/calcChain.xml><?xml version="1.0" encoding="utf-8"?>
<calcChain xmlns="http://schemas.openxmlformats.org/spreadsheetml/2006/main">
  <c r="G62" i="14"/>
  <c r="G102" i="8"/>
  <c r="G97"/>
  <c r="G63"/>
  <c r="E33"/>
  <c r="G104" l="1"/>
  <c r="G76" i="14" l="1"/>
  <c r="G79" l="1"/>
  <c r="E20" l="1"/>
  <c r="G72" i="5" l="1"/>
  <c r="G69" i="4"/>
  <c r="G70" i="3"/>
  <c r="G71" i="2"/>
  <c r="G67" i="6"/>
  <c r="G70" i="13"/>
  <c r="G70" i="12"/>
  <c r="G77" i="9"/>
  <c r="G70"/>
  <c r="G70" i="10"/>
  <c r="G70" i="11"/>
  <c r="G77"/>
  <c r="G75" i="2"/>
  <c r="G74" i="12"/>
  <c r="G75" i="9" l="1"/>
  <c r="E22" i="11" l="1"/>
  <c r="G55" i="5"/>
  <c r="G52"/>
  <c r="E21"/>
  <c r="G76"/>
  <c r="G73" i="4"/>
  <c r="G52"/>
  <c r="G49"/>
  <c r="E20"/>
  <c r="G75"/>
  <c r="G53" i="3"/>
  <c r="G50"/>
  <c r="E21"/>
  <c r="G54" i="2"/>
  <c r="G51"/>
  <c r="E22"/>
  <c r="G77"/>
  <c r="G53" i="13"/>
  <c r="G52"/>
  <c r="G50"/>
  <c r="E22"/>
  <c r="G53" i="12"/>
  <c r="G52"/>
  <c r="G50"/>
  <c r="E22"/>
  <c r="G53" i="9"/>
  <c r="G52"/>
  <c r="G50"/>
  <c r="E22"/>
  <c r="G69" i="6"/>
  <c r="G50"/>
  <c r="G49"/>
  <c r="G47"/>
  <c r="G45"/>
  <c r="E20"/>
  <c r="G71"/>
  <c r="G53" i="10"/>
  <c r="G52"/>
  <c r="G50"/>
  <c r="E22"/>
  <c r="G74"/>
  <c r="G50" i="11"/>
  <c r="G74" i="13" l="1"/>
  <c r="H65" i="11"/>
  <c r="G79"/>
  <c r="G74" i="3"/>
  <c r="G76" i="12"/>
  <c r="G57" i="14" l="1"/>
  <c r="G42"/>
  <c r="G41"/>
  <c r="G39"/>
  <c r="G38"/>
  <c r="E38"/>
  <c r="E39"/>
  <c r="E40"/>
  <c r="G37"/>
  <c r="G36"/>
  <c r="G35"/>
  <c r="E23" l="1"/>
  <c r="E28"/>
  <c r="E33"/>
  <c r="E34"/>
  <c r="E35"/>
  <c r="E36"/>
  <c r="E37"/>
  <c r="E45"/>
  <c r="E49"/>
  <c r="E52"/>
  <c r="E54"/>
  <c r="E55"/>
  <c r="E56"/>
  <c r="E58"/>
  <c r="E60"/>
  <c r="G33" l="1"/>
  <c r="G34"/>
  <c r="E32" l="1"/>
  <c r="J60"/>
  <c r="E27" l="1"/>
  <c r="E24" l="1"/>
  <c r="G32"/>
  <c r="G40"/>
  <c r="G58"/>
  <c r="E29"/>
  <c r="I29" i="6"/>
  <c r="E30" i="14" l="1"/>
  <c r="H66" i="13" l="1"/>
  <c r="H19" i="10"/>
  <c r="H19" i="9"/>
  <c r="H18" i="6"/>
  <c r="H67" l="1"/>
  <c r="H68" s="1"/>
  <c r="J68" s="1"/>
  <c r="H18" i="5"/>
  <c r="H71" s="1"/>
  <c r="H66" i="12"/>
  <c r="H66" i="10"/>
  <c r="H67" s="1"/>
  <c r="J67" s="1"/>
  <c r="H66" i="11"/>
  <c r="J66" s="1"/>
  <c r="H19" i="12"/>
  <c r="H67" l="1"/>
  <c r="J67" s="1"/>
  <c r="H60" i="14" l="1"/>
  <c r="H61" s="1"/>
  <c r="H63" i="9" l="1"/>
  <c r="H64"/>
  <c r="J64" s="1"/>
</calcChain>
</file>

<file path=xl/sharedStrings.xml><?xml version="1.0" encoding="utf-8"?>
<sst xmlns="http://schemas.openxmlformats.org/spreadsheetml/2006/main" count="2157" uniqueCount="343">
  <si>
    <t>АКТ N 1</t>
  </si>
  <si>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</si>
  <si>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</si>
  <si>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</si>
  <si>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</si>
  <si>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</si>
  <si>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</si>
  <si>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</si>
  <si>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</si>
  <si>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</si>
  <si>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</si>
  <si>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</si>
  <si>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</si>
  <si>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</si>
  <si>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</si>
  <si>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</si>
  <si>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</si>
  <si>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</si>
  <si>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</si>
  <si>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</si>
  <si>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</si>
  <si>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</si>
  <si>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</si>
  <si>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</si>
  <si>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</si>
  <si>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</si>
  <si>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</si>
  <si>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</si>
  <si>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</si>
  <si>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</si>
  <si>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</si>
  <si>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</si>
  <si>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</si>
  <si>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</si>
  <si>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Подметание территории с усовершенствованным   покрытием - асфальтов.  крыльца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</si>
  <si>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</si>
  <si>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</si>
  <si>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</si>
  <si>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</si>
  <si>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</si>
  <si>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</si>
  <si>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</si>
  <si>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</si>
  <si>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</si>
  <si>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</si>
  <si>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</si>
  <si>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</si>
  <si>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</si>
  <si>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</si>
  <si>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</si>
  <si>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</si>
  <si>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</si>
  <si>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</si>
  <si>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</si>
  <si>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</si>
  <si>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</si>
  <si>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</si>
  <si>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</si>
  <si>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</si>
  <si>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</si>
  <si>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</si>
  <si>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</si>
  <si>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</si>
  <si>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</si>
  <si>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</si>
  <si>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</si>
  <si>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</si>
  <si>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</si>
  <si>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</si>
  <si>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</si>
  <si>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</si>
  <si>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</si>
  <si>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</si>
  <si>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</si>
  <si>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</si>
  <si>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</si>
  <si>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</si>
  <si>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</si>
  <si>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>ООО «Партнёр»</t>
  </si>
  <si>
    <t>за период с 01.06.2016 г. по 30.06.2016 г.</t>
  </si>
  <si>
    <t xml:space="preserve">Осмотр СО </t>
  </si>
  <si>
    <t>3 р. в неделю,78 раз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</si>
  <si>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</si>
  <si>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</si>
  <si>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</si>
  <si>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</si>
  <si>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</si>
  <si>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Плановые осмотры и мелкий ремонт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</si>
  <si>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</si>
  <si>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</si>
  <si>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</si>
  <si>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АКТ N 2</t>
  </si>
  <si>
    <t>АКТ N 3</t>
  </si>
  <si>
    <t>АКТ N 4</t>
  </si>
  <si>
    <t>за период с 01.08.2016 г. по 31.08.2016 г.</t>
  </si>
  <si>
    <t>Проведение технических осмотров и мелкий ремонт</t>
  </si>
  <si>
    <t>АКТ N 5</t>
  </si>
  <si>
    <t>за период с 01.10.2016 г. по 31.10.2016 г.</t>
  </si>
  <si>
    <t xml:space="preserve">                                                       (прописью)</t>
  </si>
  <si>
    <t>пгт. Ярега</t>
  </si>
  <si>
    <t>Уборка газонов (дворовая территория)</t>
  </si>
  <si>
    <t>2 р. в неделю, 52 раз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</si>
  <si>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</si>
  <si>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</si>
  <si>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</si>
  <si>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</si>
  <si>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</si>
  <si>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</si>
  <si>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</si>
  <si>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</si>
  <si>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</si>
  <si>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</si>
  <si>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</si>
  <si>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</si>
  <si>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</si>
  <si>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</si>
  <si>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</si>
  <si>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</si>
  <si>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</si>
  <si>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</si>
  <si>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</si>
  <si>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</si>
  <si>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</si>
  <si>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</si>
  <si>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</si>
  <si>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</si>
  <si>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</si>
  <si>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</si>
  <si>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</si>
  <si>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</si>
  <si>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пгт.Ярега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</si>
  <si>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</si>
  <si>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</si>
  <si>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</si>
  <si>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</si>
  <si>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 :</t>
  </si>
  <si>
    <t>Итого:</t>
  </si>
  <si>
    <t>за период с 01.02.2016 г. по 29.02.2016 г.</t>
  </si>
  <si>
    <t>1 м</t>
  </si>
  <si>
    <t xml:space="preserve">Уборка контейнерной площадки (от 16 кв.м. 1/3=5,33 м2) </t>
  </si>
  <si>
    <t>Уборка контейнерной площадки (от 16 кв.м. 1/3=5,33 м2)</t>
  </si>
  <si>
    <t>АКТ N 6</t>
  </si>
  <si>
    <t>за период с 01.03.2016 г. по 31.03.2016 г.</t>
  </si>
  <si>
    <t>за период с 01.04.2016 г. по 30.04.2016 г.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</si>
  <si>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</si>
  <si>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</si>
  <si>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 xml:space="preserve">Очистка края кровли, оголовков дымоходов, вентканалов  от слежавшегося снега со сбрасы- ванием сосулек ( 10% от S кровли) </t>
  </si>
  <si>
    <t>за период с 01.05.2016 г. по 31.05.2016 г.</t>
  </si>
  <si>
    <t>Осмотр СО</t>
  </si>
  <si>
    <t>генеральный директор  Куканова И.Ю.</t>
  </si>
  <si>
    <t>АКТ N 7</t>
  </si>
  <si>
    <t>за период с 01.07.2016 г. по 31.07.2016 г.</t>
  </si>
  <si>
    <t>АКТ N 8</t>
  </si>
  <si>
    <t>за период с 01.09.2016 г. по 30.09.2016 г.</t>
  </si>
  <si>
    <t>генеральный директор Куканова И.Ю.</t>
  </si>
  <si>
    <t>АКТ N 9</t>
  </si>
  <si>
    <t>АКТ N 10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</si>
  <si>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</si>
  <si>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</si>
  <si>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приемки оказанных услуг и выполненных работ по содержанию и текущему ремонту
общего имущества в многоквартирном доме № 29 по  ул. Первомайская  пгт. Ярега
</t>
  </si>
  <si>
    <t>Смена трубопроводов на металл-полимерные трубы ду=20</t>
  </si>
  <si>
    <t>Устройство хомутов диаметром до 50 мм</t>
  </si>
  <si>
    <t>место</t>
  </si>
  <si>
    <t>Смена сгонов у трубопроводов диаметром до 32 мм</t>
  </si>
  <si>
    <t xml:space="preserve"> 1 сгон</t>
  </si>
  <si>
    <t xml:space="preserve"> 100 лест.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</si>
  <si>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</si>
  <si>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Смена дверных приборов - петли</t>
  </si>
  <si>
    <t>Пристрожка полотна по кромкам</t>
  </si>
  <si>
    <t>2. Всего за период с 01.06.2016 по 30.06.2016 выполнено работ (оказано услуг) на общую   сумму:  7947,24 руб.</t>
  </si>
  <si>
    <t>семь тысяч девятьсот сорок  семь   рублей  24 копейки)</t>
  </si>
  <si>
    <t>Смена дверных приборов (замки навесные)</t>
  </si>
  <si>
    <t>2. Всего за период с 01.09.2016 по 30.09.2016 выполнено работ (оказано услуг) на общую сумму:  20686,01 руб.</t>
  </si>
  <si>
    <t>двадцать тысяч шестьсот восемьдесят  шесть рублей  01 коп.)</t>
  </si>
  <si>
    <t>2. Всего за период с  01.10.2016 г. по 31.10.2016 г. выполнено работ (оказано услуг) на общую сумму: 18317,52 руб.</t>
  </si>
  <si>
    <t>II. Уборка земельного участка</t>
  </si>
  <si>
    <t>3 раза в месяц</t>
  </si>
  <si>
    <t>11 раз в месяц</t>
  </si>
  <si>
    <t>7 раз в месяц</t>
  </si>
  <si>
    <t>1 раз в  месяц</t>
  </si>
  <si>
    <t xml:space="preserve">ежедневно </t>
  </si>
  <si>
    <t>2. Всего за период с 01.01.2016 по 31.01.2016 выполнено работ (оказано услуг) на общую   сумму:  65585,49 руб.</t>
  </si>
  <si>
    <r>
      <t>1</t>
    </r>
    <r>
      <rPr>
        <sz val="11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</si>
  <si>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1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</si>
  <si>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r>
      <t>3</t>
    </r>
    <r>
      <rPr>
        <sz val="11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1"/>
        <color rgb="FFFF0000"/>
        <rFont val="Times New Roman"/>
        <family val="1"/>
        <charset val="204"/>
      </rPr>
      <t xml:space="preserve">по договору управления </t>
    </r>
    <r>
      <rPr>
        <sz val="11"/>
        <rFont val="Times New Roman"/>
        <family val="1"/>
        <charset val="204"/>
      </rPr>
      <t xml:space="preserve">многоквартирным домом или </t>
    </r>
    <r>
      <rPr>
        <sz val="11"/>
        <color rgb="FFFF0000"/>
        <rFont val="Times New Roman"/>
        <family val="1"/>
        <charset val="204"/>
      </rPr>
      <t>договору оказания услуг</t>
    </r>
    <r>
      <rPr>
        <sz val="11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</si>
  <si>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r>
      <t>4</t>
    </r>
    <r>
      <rPr>
        <sz val="11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1"/>
        <color rgb="FFFF0000"/>
        <rFont val="Times New Roman"/>
        <family val="1"/>
        <charset val="204"/>
      </rPr>
      <t xml:space="preserve">подряда </t>
    </r>
    <r>
      <rPr>
        <sz val="11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</si>
  <si>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t>по необход-ти</t>
  </si>
  <si>
    <t>шестьдесят пять тысяч пятьсот восемьдесят  пять  рублей 49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</si>
  <si>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</si>
  <si>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Итого  затраты за месяц: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</si>
  <si>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</si>
  <si>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II. Уборка земельного участка </t>
  </si>
  <si>
    <t>Осмотр СО (в феврале)</t>
  </si>
  <si>
    <t>2. Всего за период с 01.02.2016 по 29.02.2016 выполнено работ (оказано услуг) на общую   сумму:  17333,00 руб.</t>
  </si>
  <si>
    <t>Итого по текущему ремонту:</t>
  </si>
  <si>
    <t>Итого затраты за месяц:</t>
  </si>
  <si>
    <t xml:space="preserve"> Уборка земельного участка </t>
  </si>
  <si>
    <t>11 раз месяц</t>
  </si>
  <si>
    <t>7 раз месяц</t>
  </si>
  <si>
    <t>2. Всего за период с 01.03.2016 по 31.03.2016 выполнено работ (оказано услуг) на общую   сумму:  13752,78 руб.</t>
  </si>
  <si>
    <t>тринадцать тысяч семьсот пятьдесят два  рубля 78 копеек )</t>
  </si>
  <si>
    <t>Итого текущий ремонт:</t>
  </si>
  <si>
    <t>2. Всего за период с 01.04.2016 по 30.04.2016 выполнено работ (оказано услуг) на общую   сумму:  11625,94 руб.</t>
  </si>
  <si>
    <t>одиннадцать тысяч  шестьсот двадцать  пять  рублей   94 копейки)</t>
  </si>
  <si>
    <t>2 р. в неделю</t>
  </si>
  <si>
    <t>3 р. в неделю</t>
  </si>
  <si>
    <t>26 раз в месяц</t>
  </si>
  <si>
    <t>Осмотр СО (в конце отопительного сезона)</t>
  </si>
  <si>
    <t>2. Всего за период с 01.05.2016 по 31.05.2016 выполнено работ (оказано услуг) на общую   сумму:  13477,98 руб.</t>
  </si>
  <si>
    <t xml:space="preserve"> II. Уборка земельного участка</t>
  </si>
  <si>
    <t>2. Всего за период с 01.07.2016 по 31.07.2016 выполнено работ (оказано услуг) на общую  сумму:   9635,39 руб.</t>
  </si>
  <si>
    <t>девять тысяч шестьсот тридцать пять рублей  39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</si>
  <si>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</si>
  <si>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1"/>
        <rFont val="Times New Roman"/>
        <family val="1"/>
        <charset val="204"/>
      </rPr>
      <t xml:space="preserve">     </t>
    </r>
    <r>
      <rPr>
        <sz val="11"/>
        <rFont val="Times New Roman"/>
        <family val="1"/>
        <charset val="204"/>
      </rPr>
      <t xml:space="preserve"> от</t>
    </r>
    <r>
      <rPr>
        <u/>
        <sz val="11"/>
        <rFont val="Times New Roman"/>
        <family val="1"/>
        <charset val="204"/>
      </rPr>
      <t xml:space="preserve">             </t>
    </r>
    <r>
      <rPr>
        <sz val="11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</si>
  <si>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Осмотр СО (в начале отопительного сезона)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</si>
  <si>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</si>
  <si>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Подметание территории с усовершенствованным   покрытием</t>
  </si>
  <si>
    <t>1. Исполнителем предъявлены к приемке следующие оказанные на основании Договора на содержание и ремонт многоквартирного дома  №       от             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</si>
  <si>
    <t>Осмотр СО (в январе)</t>
  </si>
  <si>
    <t xml:space="preserve">Подметание территории с усовершенствованным   покрытием </t>
  </si>
  <si>
    <t xml:space="preserve">Подметание территории с усовершен.  покрытием 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</si>
  <si>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</si>
  <si>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семнадцать тысяч триста тридцать  три рубля 00 копеек)</t>
  </si>
  <si>
    <t>восемнадцать тысяч  триста семнадцать  рубей 52 копейки )</t>
  </si>
  <si>
    <t>тринадцать тысяч  четыреста семьдесят семь  рублей  98  копеек)</t>
  </si>
  <si>
    <t>2. Всего за период с 01.08.2016 по 31.08.2016 выполнено работ (оказано услуг) на общую сумму:  30021,39 руб.</t>
  </si>
  <si>
    <t>тридцать тысяч девадцать  один  рубль  39  копеек)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</si>
  <si>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</si>
  <si>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</si>
  <si>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</si>
  <si>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</si>
  <si>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</si>
  <si>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</si>
  <si>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</si>
  <si>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</si>
  <si>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</si>
  <si>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</si>
  <si>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</si>
  <si>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</si>
  <si>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</si>
  <si>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</si>
  <si>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</si>
  <si>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</si>
  <si>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</si>
  <si>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</si>
  <si>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</si>
  <si>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</si>
  <si>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</si>
  <si>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</si>
  <si>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</si>
  <si>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>Площадь помещений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</si>
  <si>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</si>
  <si>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</si>
  <si>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</si>
  <si>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</si>
  <si>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</si>
  <si>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</si>
  <si>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</si>
  <si>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</si>
  <si>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</si>
  <si>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</si>
  <si>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>8 раз в месяц</t>
  </si>
  <si>
    <t>6 раз в месяц</t>
  </si>
  <si>
    <t>Водоснабжение, канализация</t>
  </si>
  <si>
    <t>Ремонт поверхности кирпичных стен при глубине заделки в 0,5 кирпича площадью в одном месте до 1 м2</t>
  </si>
  <si>
    <t>10м2</t>
  </si>
  <si>
    <t>Ремонт штукатурки внугренних стен по камню известковым раствором площадью до 1 м2 толщиной слоя до 20 мм</t>
  </si>
  <si>
    <t xml:space="preserve">приемки оказанных услуг и выполненных работ по содержанию и текущему ремонту
общего имущества в многоквартирном доме № 5 по  ул. Нефтяников  пгт. Ярега
</t>
  </si>
  <si>
    <r>
      <t>1. Исполнителем предъявлены к приемке следующие оказанные на основании Договора на содержание и ремонт многоквартирного дома  №</t>
    </r>
    <r>
      <rPr>
        <u/>
        <sz val="12"/>
        <rFont val="Times New Roman"/>
        <family val="1"/>
        <charset val="204"/>
      </rPr>
      <t xml:space="preserve">   5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Нефтяников, д. 5</t>
    </r>
  </si>
  <si>
    <t>1810,5 м2</t>
  </si>
  <si>
    <t>Влажное подметание лестничных клеток 2-3 этажа</t>
  </si>
  <si>
    <t>Мытье лестничных  площадок и маршей 1-3 этаж.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</si>
  <si>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</si>
  <si>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</si>
  <si>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</si>
  <si>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</si>
  <si>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</si>
  <si>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</si>
  <si>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</si>
  <si>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 xml:space="preserve">1 раз в год     </t>
  </si>
  <si>
    <t>Влажная протирка подоконников</t>
  </si>
  <si>
    <t xml:space="preserve">1 раз в год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</si>
  <si>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</si>
  <si>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</si>
  <si>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</si>
  <si>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</si>
  <si>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</si>
  <si>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</si>
  <si>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</si>
  <si>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</si>
  <si>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</si>
  <si>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</si>
  <si>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</si>
  <si>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</si>
  <si>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</si>
  <si>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</si>
  <si>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</si>
  <si>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</si>
  <si>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</si>
  <si>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</si>
  <si>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</si>
  <si>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</si>
  <si>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</si>
  <si>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</si>
  <si>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</si>
  <si>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маш-час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</si>
  <si>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</si>
  <si>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</si>
  <si>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</si>
  <si>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</si>
  <si>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</si>
  <si>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</si>
  <si>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</si>
  <si>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</si>
  <si>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</si>
  <si>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</si>
  <si>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</si>
  <si>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Зачеканка раструбов канализационных труб диаметром до 100 мм</t>
  </si>
  <si>
    <t>Очистка канализационной сети внутренней</t>
  </si>
  <si>
    <t>Прочистка засоров ХВС</t>
  </si>
  <si>
    <t>3 м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</si>
  <si>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</si>
  <si>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</si>
  <si>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</si>
  <si>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</si>
  <si>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</si>
  <si>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</si>
  <si>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</si>
  <si>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</si>
  <si>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ул.Нефтяников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</si>
  <si>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д.5</t>
    </r>
  </si>
  <si>
    <t>Влажная протирка шкафов для щитов и слаботочн.устройств</t>
  </si>
  <si>
    <t>Проверка дымоходов</t>
  </si>
  <si>
    <t>5 раз в год</t>
  </si>
  <si>
    <t>Устройство хомута диаметром до 50мм</t>
  </si>
  <si>
    <t>Внеплановая проверка вентканалов</t>
  </si>
  <si>
    <t>2. Всего за период с 01.12.2016 по 31.12.2016 выполнено работ (оказано услуг) на общую сумму: 33071,28 руб.</t>
  </si>
  <si>
    <t>(тридцать три тысячи семьдесят один рубль 28 копеек)</t>
  </si>
  <si>
    <t>2. Всего за период с  01.11.2016 г. по 30.11.2016 г. выполнено работ (оказано услуг) на общую сумму: 31672,10 руб.</t>
  </si>
  <si>
    <t>тридцать одна тысяча шестьсот семьдесят два рубля 10 копеек)</t>
  </si>
  <si>
    <r>
      <t xml:space="preserve">    Собственники помещений в многоквартирном доме, расположенном по адресу: пгт.Ярега, ул.Нефтяников,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11.04.2016г.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</si>
  <si>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№11</t>
  </si>
  <si>
    <r>
      <t xml:space="preserve">    Собственники   помещений   в многоквартирном доме, расположенном по адресу: пгт. Ярега, ул. Нефтяников, д 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11.04.2016г.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</si>
</sst>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"/>
    <numFmt numFmtId="166" formatCode="#,##0.0"/>
    <numFmt numFmtId="167" formatCode="0.00000"/>
  </numFmts>
  <fonts count="4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50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5" fillId="0" borderId="0" xfId="0" applyFont="1"/>
    <xf numFmtId="14" fontId="17" fillId="0" borderId="0" xfId="0" applyNumberFormat="1" applyFont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164" fontId="18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3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164" fontId="0" fillId="0" borderId="0" xfId="0" applyNumberFormat="1" applyFill="1"/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0" xfId="0" applyNumberForma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 applyFill="1"/>
    <xf numFmtId="1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/>
    <xf numFmtId="14" fontId="1" fillId="0" borderId="0" xfId="0" applyNumberFormat="1" applyFont="1" applyAlignment="1">
      <alignment wrapText="1"/>
    </xf>
    <xf numFmtId="2" fontId="0" fillId="0" borderId="0" xfId="0" applyNumberForma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Fill="1" applyBorder="1"/>
    <xf numFmtId="4" fontId="18" fillId="2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/>
    <xf numFmtId="0" fontId="6" fillId="4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wrapText="1"/>
    </xf>
    <xf numFmtId="0" fontId="13" fillId="0" borderId="0" xfId="0" applyFont="1"/>
    <xf numFmtId="0" fontId="6" fillId="4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3" xfId="0" applyFont="1" applyFill="1" applyBorder="1"/>
    <xf numFmtId="0" fontId="1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3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0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14" fontId="23" fillId="0" borderId="0" xfId="0" applyNumberFormat="1" applyFont="1"/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 wrapText="1"/>
    </xf>
    <xf numFmtId="0" fontId="38" fillId="0" borderId="0" xfId="0" applyFont="1" applyBorder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14" fontId="37" fillId="0" borderId="0" xfId="0" applyNumberFormat="1" applyFont="1" applyAlignment="1">
      <alignment wrapText="1"/>
    </xf>
    <xf numFmtId="0" fontId="38" fillId="0" borderId="3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left" vertical="center" wrapText="1"/>
    </xf>
    <xf numFmtId="2" fontId="38" fillId="0" borderId="3" xfId="0" applyNumberFormat="1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center"/>
    </xf>
    <xf numFmtId="4" fontId="38" fillId="2" borderId="9" xfId="0" applyNumberFormat="1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left"/>
    </xf>
    <xf numFmtId="0" fontId="38" fillId="0" borderId="3" xfId="0" applyFont="1" applyFill="1" applyBorder="1" applyAlignment="1">
      <alignment horizontal="center"/>
    </xf>
    <xf numFmtId="4" fontId="38" fillId="0" borderId="3" xfId="0" applyNumberFormat="1" applyFont="1" applyFill="1" applyBorder="1" applyAlignment="1">
      <alignment horizontal="center" wrapText="1"/>
    </xf>
    <xf numFmtId="4" fontId="38" fillId="0" borderId="3" xfId="0" applyNumberFormat="1" applyFont="1" applyFill="1" applyBorder="1" applyAlignment="1">
      <alignment horizontal="center"/>
    </xf>
    <xf numFmtId="4" fontId="38" fillId="0" borderId="3" xfId="0" applyNumberFormat="1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166" fontId="38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38" fillId="0" borderId="3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center" vertical="center"/>
    </xf>
    <xf numFmtId="2" fontId="38" fillId="0" borderId="3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wrapText="1"/>
    </xf>
    <xf numFmtId="0" fontId="39" fillId="0" borderId="5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42" fillId="0" borderId="3" xfId="0" applyFont="1" applyBorder="1"/>
    <xf numFmtId="0" fontId="42" fillId="0" borderId="3" xfId="0" applyFont="1" applyFill="1" applyBorder="1"/>
    <xf numFmtId="0" fontId="38" fillId="2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horizontal="left" wrapText="1"/>
    </xf>
    <xf numFmtId="2" fontId="38" fillId="0" borderId="3" xfId="0" applyNumberFormat="1" applyFont="1" applyBorder="1" applyAlignment="1">
      <alignment horizontal="center" vertical="center" wrapText="1"/>
    </xf>
    <xf numFmtId="4" fontId="38" fillId="2" borderId="3" xfId="0" applyNumberFormat="1" applyFont="1" applyFill="1" applyBorder="1" applyAlignment="1">
      <alignment horizontal="center" vertical="center"/>
    </xf>
    <xf numFmtId="4" fontId="37" fillId="2" borderId="3" xfId="0" applyNumberFormat="1" applyFont="1" applyFill="1" applyBorder="1" applyAlignment="1">
      <alignment horizontal="left" vertical="center"/>
    </xf>
    <xf numFmtId="4" fontId="37" fillId="0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wrapText="1"/>
    </xf>
    <xf numFmtId="0" fontId="38" fillId="0" borderId="3" xfId="0" applyNumberFormat="1" applyFont="1" applyFill="1" applyBorder="1" applyAlignment="1" applyProtection="1">
      <alignment horizontal="left" vertical="center" wrapText="1"/>
    </xf>
    <xf numFmtId="0" fontId="38" fillId="0" borderId="19" xfId="0" applyNumberFormat="1" applyFont="1" applyFill="1" applyBorder="1" applyAlignment="1" applyProtection="1">
      <alignment horizontal="left" vertical="center" wrapText="1"/>
    </xf>
    <xf numFmtId="0" fontId="38" fillId="0" borderId="19" xfId="0" applyNumberFormat="1" applyFont="1" applyFill="1" applyBorder="1" applyAlignment="1" applyProtection="1">
      <alignment horizontal="center" vertical="center" wrapText="1"/>
    </xf>
    <xf numFmtId="0" fontId="38" fillId="0" borderId="3" xfId="0" applyNumberFormat="1" applyFont="1" applyFill="1" applyBorder="1" applyAlignment="1" applyProtection="1">
      <alignment horizontal="center" vertical="center" wrapText="1"/>
    </xf>
    <xf numFmtId="0" fontId="43" fillId="0" borderId="3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center" wrapText="1"/>
    </xf>
    <xf numFmtId="0" fontId="39" fillId="0" borderId="3" xfId="0" applyFont="1" applyFill="1" applyBorder="1" applyAlignment="1">
      <alignment horizontal="center" wrapText="1"/>
    </xf>
    <xf numFmtId="0" fontId="38" fillId="0" borderId="3" xfId="0" applyFont="1" applyFill="1" applyBorder="1" applyAlignment="1">
      <alignment horizontal="left" vertical="center"/>
    </xf>
    <xf numFmtId="1" fontId="38" fillId="0" borderId="3" xfId="0" applyNumberFormat="1" applyFont="1" applyBorder="1" applyAlignment="1">
      <alignment horizontal="center" vertical="center" wrapText="1"/>
    </xf>
    <xf numFmtId="0" fontId="38" fillId="0" borderId="3" xfId="3" applyFont="1" applyBorder="1" applyAlignment="1">
      <alignment horizontal="center" vertical="center"/>
    </xf>
    <xf numFmtId="4" fontId="38" fillId="2" borderId="3" xfId="0" applyNumberFormat="1" applyFont="1" applyFill="1" applyBorder="1" applyAlignment="1">
      <alignment horizontal="center" vertical="center" wrapText="1"/>
    </xf>
    <xf numFmtId="0" fontId="38" fillId="0" borderId="3" xfId="0" applyFont="1" applyBorder="1"/>
    <xf numFmtId="0" fontId="37" fillId="0" borderId="3" xfId="0" applyFont="1" applyFill="1" applyBorder="1" applyAlignment="1">
      <alignment horizontal="left"/>
    </xf>
    <xf numFmtId="0" fontId="40" fillId="0" borderId="3" xfId="0" applyFont="1" applyBorder="1"/>
    <xf numFmtId="4" fontId="37" fillId="2" borderId="3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42" fillId="0" borderId="0" xfId="0" applyFont="1"/>
    <xf numFmtId="0" fontId="38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3" fontId="18" fillId="2" borderId="3" xfId="0" applyNumberFormat="1" applyFont="1" applyFill="1" applyBorder="1" applyAlignment="1">
      <alignment horizontal="center" vertical="center"/>
    </xf>
    <xf numFmtId="0" fontId="18" fillId="6" borderId="3" xfId="0" applyNumberFormat="1" applyFont="1" applyFill="1" applyBorder="1" applyAlignment="1" applyProtection="1">
      <alignment horizontal="left" vertical="center" wrapText="1"/>
    </xf>
    <xf numFmtId="0" fontId="18" fillId="6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" fillId="0" borderId="2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2"/>
  <sheetViews>
    <sheetView tabSelected="1" view="pageLayout" zoomScale="77" zoomScaleNormal="77" zoomScalePageLayoutView="77" workbookViewId="0">
      <selection activeCell="A9" sqref="A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31.5" customHeight="1">
      <c r="B1" s="99" t="s">
        <v>227</v>
      </c>
      <c r="G1" s="98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26" t="s">
        <v>341</v>
      </c>
      <c r="B3" s="426"/>
      <c r="C3" s="426"/>
      <c r="D3" s="426"/>
      <c r="E3" s="426"/>
      <c r="F3" s="426"/>
      <c r="G3" s="426"/>
      <c r="H3" s="3"/>
      <c r="I3" s="3"/>
      <c r="J3" s="3"/>
    </row>
    <row r="4" spans="1:11" ht="36.75" customHeight="1">
      <c r="A4" s="427" t="s">
        <v>267</v>
      </c>
      <c r="B4" s="427"/>
      <c r="C4" s="427"/>
      <c r="D4" s="427"/>
      <c r="E4" s="427"/>
      <c r="F4" s="427"/>
      <c r="G4" s="427"/>
    </row>
    <row r="5" spans="1:11" ht="18.75">
      <c r="A5" s="2"/>
      <c r="B5" s="428" t="s">
        <v>228</v>
      </c>
      <c r="C5" s="428"/>
      <c r="D5" s="428"/>
      <c r="E5" s="428"/>
      <c r="F5" s="428"/>
      <c r="H5" s="2"/>
      <c r="I5" s="2"/>
      <c r="J5" s="2"/>
      <c r="K5" s="2"/>
    </row>
    <row r="6" spans="1:11" ht="18.75">
      <c r="A6" s="2"/>
      <c r="B6" s="62"/>
      <c r="C6" s="62"/>
      <c r="D6" s="62"/>
      <c r="E6" s="62"/>
      <c r="F6" s="62"/>
      <c r="G6" s="324">
        <v>42704</v>
      </c>
      <c r="H6" s="2"/>
      <c r="I6" s="2"/>
      <c r="J6" s="2"/>
      <c r="K6" s="2"/>
    </row>
    <row r="7" spans="1:11" ht="16.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4.75" customHeight="1">
      <c r="A8" s="429" t="s">
        <v>342</v>
      </c>
      <c r="B8" s="429"/>
      <c r="C8" s="429"/>
      <c r="D8" s="429"/>
      <c r="E8" s="429"/>
      <c r="F8" s="429"/>
      <c r="G8" s="42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30" t="s">
        <v>268</v>
      </c>
      <c r="B10" s="430"/>
      <c r="C10" s="430"/>
      <c r="D10" s="430"/>
      <c r="E10" s="430"/>
      <c r="F10" s="430"/>
      <c r="G10" s="430"/>
      <c r="H10" s="2"/>
      <c r="I10" s="2"/>
      <c r="J10" s="2"/>
      <c r="K10" s="2"/>
    </row>
    <row r="11" spans="1:11" ht="15" customHeight="1">
      <c r="A11" s="3"/>
      <c r="B11" s="3"/>
      <c r="C11" s="65"/>
      <c r="D11" s="65"/>
      <c r="E11" s="65"/>
      <c r="F11" s="65"/>
      <c r="G11" s="65"/>
      <c r="H11" s="3"/>
    </row>
    <row r="12" spans="1:11" ht="13.5" customHeight="1">
      <c r="A12" s="4"/>
    </row>
    <row r="13" spans="1:11" ht="74.25" customHeight="1">
      <c r="A13" s="193" t="s">
        <v>1</v>
      </c>
      <c r="B13" s="193" t="s">
        <v>215</v>
      </c>
      <c r="C13" s="193" t="s">
        <v>3</v>
      </c>
      <c r="D13" s="193" t="s">
        <v>21</v>
      </c>
      <c r="E13" s="193" t="s">
        <v>22</v>
      </c>
      <c r="F13" s="193" t="s">
        <v>26</v>
      </c>
      <c r="G13" s="193" t="s">
        <v>4</v>
      </c>
    </row>
    <row r="14" spans="1:11" ht="15.75">
      <c r="A14" s="301">
        <v>1</v>
      </c>
      <c r="B14" s="301">
        <v>2</v>
      </c>
      <c r="C14" s="301">
        <v>3</v>
      </c>
      <c r="D14" s="323">
        <v>4</v>
      </c>
      <c r="E14" s="301">
        <v>5</v>
      </c>
      <c r="F14" s="301">
        <v>6</v>
      </c>
      <c r="G14" s="301">
        <v>7</v>
      </c>
      <c r="H14" s="11"/>
      <c r="I14" s="11"/>
      <c r="J14" s="11"/>
      <c r="K14" s="11"/>
    </row>
    <row r="15" spans="1:11" ht="18.75" customHeight="1">
      <c r="A15" s="416" t="s">
        <v>5</v>
      </c>
      <c r="B15" s="417"/>
      <c r="C15" s="417"/>
      <c r="D15" s="417"/>
      <c r="E15" s="417"/>
      <c r="F15" s="417"/>
      <c r="G15" s="418"/>
      <c r="H15" s="11"/>
      <c r="I15" s="11"/>
      <c r="J15" s="11"/>
      <c r="K15" s="11"/>
    </row>
    <row r="16" spans="1:11" ht="43.5" customHeight="1">
      <c r="A16" s="325">
        <v>1</v>
      </c>
      <c r="B16" s="326" t="s">
        <v>229</v>
      </c>
      <c r="C16" s="325" t="s">
        <v>70</v>
      </c>
      <c r="D16" s="325" t="s">
        <v>230</v>
      </c>
      <c r="E16" s="325"/>
      <c r="F16" s="325">
        <v>218.21</v>
      </c>
      <c r="G16" s="325">
        <v>1540.34</v>
      </c>
      <c r="H16" s="11"/>
      <c r="I16" s="11"/>
      <c r="J16" s="11"/>
      <c r="K16" s="11"/>
    </row>
    <row r="17" spans="1:11" ht="44.25" customHeight="1">
      <c r="A17" s="325">
        <v>2</v>
      </c>
      <c r="B17" s="326" t="s">
        <v>270</v>
      </c>
      <c r="C17" s="325" t="s">
        <v>70</v>
      </c>
      <c r="D17" s="325" t="s">
        <v>261</v>
      </c>
      <c r="E17" s="325"/>
      <c r="F17" s="325">
        <v>218.21</v>
      </c>
      <c r="G17" s="327">
        <v>2050.0100000000002</v>
      </c>
      <c r="H17" s="11"/>
      <c r="I17" s="11"/>
      <c r="J17" s="11"/>
      <c r="K17" s="11"/>
    </row>
    <row r="18" spans="1:11" ht="40.5" customHeight="1">
      <c r="A18" s="325">
        <v>3</v>
      </c>
      <c r="B18" s="326" t="s">
        <v>271</v>
      </c>
      <c r="C18" s="325" t="s">
        <v>70</v>
      </c>
      <c r="D18" s="325" t="s">
        <v>132</v>
      </c>
      <c r="E18" s="325"/>
      <c r="F18" s="327">
        <v>627.77</v>
      </c>
      <c r="G18" s="325">
        <v>2042.76</v>
      </c>
      <c r="H18" s="11"/>
      <c r="I18" s="11"/>
      <c r="J18" s="11"/>
      <c r="K18" s="11"/>
    </row>
    <row r="19" spans="1:11" ht="37.5" customHeight="1">
      <c r="A19" s="325">
        <v>4</v>
      </c>
      <c r="B19" s="326" t="s">
        <v>104</v>
      </c>
      <c r="C19" s="328" t="s">
        <v>42</v>
      </c>
      <c r="D19" s="329" t="s">
        <v>180</v>
      </c>
      <c r="E19" s="330">
        <v>0</v>
      </c>
      <c r="F19" s="331">
        <v>182.96</v>
      </c>
      <c r="G19" s="330">
        <v>556.5</v>
      </c>
      <c r="H19" s="11"/>
      <c r="I19" s="11"/>
      <c r="J19" s="11"/>
      <c r="K19" s="11"/>
    </row>
    <row r="20" spans="1:11" ht="19.5" customHeight="1">
      <c r="A20" s="325">
        <v>5</v>
      </c>
      <c r="B20" s="332" t="s">
        <v>27</v>
      </c>
      <c r="C20" s="333" t="s">
        <v>28</v>
      </c>
      <c r="D20" s="325" t="s">
        <v>29</v>
      </c>
      <c r="E20" s="334" t="e">
        <f>#REF!+'07. 16'!E12+'08. 16'!E12+'09. 16'!E11+'10. 16 '!E12+'06.16'!E13+'12.16'!E12+'01. 16'!E12+'02. 16'!E13+'03. 17'!E12+'04. 17'!E12+'05. 17'!E12</f>
        <v>#REF!</v>
      </c>
      <c r="F20" s="335">
        <v>5.25</v>
      </c>
      <c r="G20" s="336">
        <v>9505.1299999999992</v>
      </c>
      <c r="H20" s="11"/>
      <c r="I20" s="11"/>
      <c r="J20" s="11"/>
      <c r="K20" s="11"/>
    </row>
    <row r="21" spans="1:11" ht="18.75" customHeight="1">
      <c r="A21" s="416" t="s">
        <v>191</v>
      </c>
      <c r="B21" s="417"/>
      <c r="C21" s="417"/>
      <c r="D21" s="417"/>
      <c r="E21" s="417"/>
      <c r="F21" s="417"/>
      <c r="G21" s="418"/>
      <c r="H21" s="79"/>
      <c r="I21" s="11"/>
      <c r="J21" s="11"/>
      <c r="K21" s="11"/>
    </row>
    <row r="22" spans="1:11" ht="18.75" customHeight="1">
      <c r="A22" s="337"/>
      <c r="B22" s="338" t="s">
        <v>6</v>
      </c>
      <c r="C22" s="337"/>
      <c r="D22" s="337"/>
      <c r="E22" s="334"/>
      <c r="F22" s="335"/>
      <c r="G22" s="339"/>
      <c r="H22" s="59"/>
      <c r="I22" s="11"/>
      <c r="J22" s="11"/>
      <c r="K22" s="11"/>
    </row>
    <row r="23" spans="1:11" ht="40.5" customHeight="1">
      <c r="A23" s="340">
        <v>6</v>
      </c>
      <c r="B23" s="341" t="s">
        <v>32</v>
      </c>
      <c r="C23" s="342" t="s">
        <v>41</v>
      </c>
      <c r="D23" s="325" t="s">
        <v>186</v>
      </c>
      <c r="E23" s="334" t="e">
        <f>#REF!+'07. 16'!E28+'08. 16'!E27+'09. 16'!E26+'10. 16 '!E27+'06.16'!E27+'12.16'!E27+'01. 16'!E28+'02. 16'!E28+'03. 17'!E28+'04. 17'!E28+'05. 17'!E28</f>
        <v>#REF!</v>
      </c>
      <c r="F23" s="343">
        <v>1900.37</v>
      </c>
      <c r="G23" s="336">
        <v>633.46</v>
      </c>
      <c r="H23" s="59"/>
      <c r="I23" s="11"/>
      <c r="J23" s="11"/>
      <c r="K23" s="11"/>
    </row>
    <row r="24" spans="1:11" ht="16.5" customHeight="1">
      <c r="A24" s="340">
        <v>7</v>
      </c>
      <c r="B24" s="341" t="s">
        <v>108</v>
      </c>
      <c r="C24" s="342" t="s">
        <v>37</v>
      </c>
      <c r="D24" s="325" t="s">
        <v>252</v>
      </c>
      <c r="E24" s="334" t="e">
        <f>#REF!+'07. 16'!E29+'08. 16'!E28+'09. 16'!E27+'10. 16 '!E28+'06.16'!E28+'12.16'!E28+'01. 16'!E29+'02. 16'!E29+'03. 17'!E29+'04. 17'!E29+'05. 17'!E29</f>
        <v>#REF!</v>
      </c>
      <c r="F24" s="343">
        <v>2616.4899999999998</v>
      </c>
      <c r="G24" s="336">
        <v>447.42</v>
      </c>
      <c r="H24" s="59"/>
      <c r="I24" s="75"/>
      <c r="J24" s="11"/>
      <c r="K24" s="11"/>
    </row>
    <row r="25" spans="1:11" ht="0.75" customHeight="1">
      <c r="A25" s="340">
        <v>8</v>
      </c>
      <c r="B25" s="341" t="s">
        <v>251</v>
      </c>
      <c r="C25" s="342" t="s">
        <v>37</v>
      </c>
      <c r="D25" s="325" t="s">
        <v>252</v>
      </c>
      <c r="E25" s="334"/>
      <c r="F25" s="343">
        <v>2102.71</v>
      </c>
      <c r="G25" s="336">
        <v>3027.9</v>
      </c>
      <c r="H25" s="59"/>
      <c r="I25" s="75"/>
      <c r="J25" s="11"/>
      <c r="K25" s="11"/>
    </row>
    <row r="26" spans="1:11" ht="21" hidden="1" customHeight="1">
      <c r="A26" s="340"/>
      <c r="B26" s="344" t="s">
        <v>253</v>
      </c>
      <c r="C26" s="342" t="s">
        <v>254</v>
      </c>
      <c r="D26" s="325" t="s">
        <v>31</v>
      </c>
      <c r="E26" s="334"/>
      <c r="F26" s="343">
        <v>199.44</v>
      </c>
      <c r="G26" s="336">
        <v>0</v>
      </c>
      <c r="H26" s="59"/>
      <c r="I26" s="75"/>
      <c r="J26" s="11"/>
      <c r="K26" s="11"/>
    </row>
    <row r="27" spans="1:11" ht="37.5" customHeight="1">
      <c r="A27" s="340">
        <v>8</v>
      </c>
      <c r="B27" s="341" t="s">
        <v>237</v>
      </c>
      <c r="C27" s="342" t="s">
        <v>37</v>
      </c>
      <c r="D27" s="325" t="s">
        <v>206</v>
      </c>
      <c r="E27" s="334" t="e">
        <f>#REF!+'07. 16'!E29+'08. 16'!E28+'09. 16'!E27+'10. 16 '!E28+'06.16'!E28+'12.16'!E28+'01. 16'!E29+'02. 16'!E29+'03. 17'!E29+'04. 17'!E29+'05. 17'!E29</f>
        <v>#REF!</v>
      </c>
      <c r="F27" s="343">
        <v>436.45</v>
      </c>
      <c r="G27" s="336">
        <v>385.6</v>
      </c>
      <c r="H27" s="59"/>
      <c r="I27" s="75"/>
      <c r="J27" s="11"/>
      <c r="K27" s="11"/>
    </row>
    <row r="28" spans="1:11" ht="80.25" customHeight="1">
      <c r="A28" s="340">
        <v>9</v>
      </c>
      <c r="B28" s="326" t="s">
        <v>158</v>
      </c>
      <c r="C28" s="342" t="s">
        <v>37</v>
      </c>
      <c r="D28" s="325" t="s">
        <v>262</v>
      </c>
      <c r="E28" s="334" t="e">
        <f>#REF!+'07. 16'!E30+'08. 16'!E29+'09. 16'!E28+'10. 16 '!E29+'06.16'!E29+'12.16'!E29+'01. 16'!E30+'02. 16'!E30+'03. 17'!E30+'04. 17'!E30+'05. 17'!E30</f>
        <v>#REF!</v>
      </c>
      <c r="F28" s="343">
        <v>7221.21</v>
      </c>
      <c r="G28" s="336">
        <v>1440.63</v>
      </c>
      <c r="H28" s="59"/>
      <c r="I28" s="11"/>
      <c r="J28" s="11"/>
      <c r="K28" s="11"/>
    </row>
    <row r="29" spans="1:11" ht="39" customHeight="1">
      <c r="A29" s="340">
        <v>10</v>
      </c>
      <c r="B29" s="341" t="s">
        <v>238</v>
      </c>
      <c r="C29" s="342" t="s">
        <v>37</v>
      </c>
      <c r="D29" s="325" t="s">
        <v>176</v>
      </c>
      <c r="E29" s="336" t="e">
        <f>#REF!+'07. 16'!E32+'08. 16'!E31+'09. 16'!E30+'10. 16 '!E31+'06.16'!E31+'12.16'!E31+'01. 16'!E32+'02. 16'!E32+'03. 17'!E32+'04. 17'!E32+'05. 17'!E32</f>
        <v>#REF!</v>
      </c>
      <c r="F29" s="343">
        <v>533.45000000000005</v>
      </c>
      <c r="G29" s="336">
        <v>60.81</v>
      </c>
      <c r="H29" s="59"/>
      <c r="I29" s="11"/>
      <c r="J29" s="11"/>
      <c r="K29" s="11"/>
    </row>
    <row r="30" spans="1:11" ht="19.5" customHeight="1">
      <c r="A30" s="340">
        <v>11</v>
      </c>
      <c r="B30" s="345" t="s">
        <v>33</v>
      </c>
      <c r="C30" s="333" t="s">
        <v>42</v>
      </c>
      <c r="D30" s="345"/>
      <c r="E30" s="334" t="e">
        <f>#REF!+'07. 16'!E33+'08. 16'!E32+'09. 16'!E31+'10. 16 '!E32+'06.16'!E32+'12.16'!E32+'01. 16'!E33+'02. 16'!E33+'03. 17'!E33+'04. 17'!E33+'05. 17'!E33</f>
        <v>#REF!</v>
      </c>
      <c r="F30" s="343">
        <v>992.97</v>
      </c>
      <c r="G30" s="336">
        <v>82.75</v>
      </c>
      <c r="H30" s="59"/>
      <c r="I30" s="11"/>
      <c r="J30" s="11"/>
      <c r="K30" s="11"/>
    </row>
    <row r="31" spans="1:11" ht="15" hidden="1" customHeight="1">
      <c r="A31" s="346"/>
      <c r="B31" s="416" t="s">
        <v>231</v>
      </c>
      <c r="C31" s="417"/>
      <c r="D31" s="417"/>
      <c r="E31" s="417"/>
      <c r="F31" s="417"/>
      <c r="G31" s="418"/>
      <c r="H31" s="80"/>
      <c r="I31" s="11"/>
    </row>
    <row r="32" spans="1:11" ht="22.5" hidden="1" customHeight="1">
      <c r="A32" s="337">
        <v>16</v>
      </c>
      <c r="B32" s="341" t="s">
        <v>43</v>
      </c>
      <c r="C32" s="342" t="s">
        <v>37</v>
      </c>
      <c r="D32" s="325" t="s">
        <v>88</v>
      </c>
      <c r="E32" s="336" t="e">
        <f>#REF!+'07. 16'!E37+'08. 16'!E36+'09. 16'!E35+'10. 16 '!E36+'06.16'!E36+'12.16'!E36+'01. 16'!E35+'02. 16'!E37+'03. 17'!E37+'04. 17'!E37+'05. 17'!E37</f>
        <v>#REF!</v>
      </c>
      <c r="F32" s="343">
        <v>1098.72</v>
      </c>
      <c r="G32" s="339" t="e">
        <f>#REF!+'07. 16'!G37+'08. 16'!G36+'09. 16'!G35+'10. 16 '!G36+'06.16'!G36+'12.16'!G36+'01. 16'!G35+'02. 16'!G37+'03. 17'!G37+'04. 17'!G37+'05. 17'!G37</f>
        <v>#REF!</v>
      </c>
      <c r="H32" s="60"/>
    </row>
    <row r="33" spans="1:12" ht="24" hidden="1" customHeight="1">
      <c r="A33" s="337">
        <v>17</v>
      </c>
      <c r="B33" s="341" t="s">
        <v>44</v>
      </c>
      <c r="C33" s="342" t="s">
        <v>45</v>
      </c>
      <c r="D33" s="325" t="s">
        <v>88</v>
      </c>
      <c r="E33" s="336" t="e">
        <f>#REF!+'07. 16'!E38+'08. 16'!E37+'09. 16'!E36+'10. 16 '!E37+'06.16'!E37+'12.16'!E37+'01. 16'!E36+'02. 16'!E38+'03. 17'!E38+'04. 17'!E38+'05. 17'!E38</f>
        <v>#REF!</v>
      </c>
      <c r="F33" s="343">
        <v>94.18</v>
      </c>
      <c r="G33" s="339" t="e">
        <f>#REF!+'07. 16'!G38+'08. 16'!G37+'09. 16'!G36+'10. 16 '!G37+'06.16'!G37+'12.16'!G36+'01. 16'!G35+'02. 16'!G37+'03. 17'!G37+'04. 17'!G37+'05. 17'!G37</f>
        <v>#REF!</v>
      </c>
      <c r="H33" s="60"/>
    </row>
    <row r="34" spans="1:12" ht="24" hidden="1" customHeight="1">
      <c r="A34" s="337">
        <v>18</v>
      </c>
      <c r="B34" s="341" t="s">
        <v>46</v>
      </c>
      <c r="C34" s="342" t="s">
        <v>37</v>
      </c>
      <c r="D34" s="325" t="s">
        <v>88</v>
      </c>
      <c r="E34" s="336" t="e">
        <f>#REF!+'07. 16'!E39+'08. 16'!E38+'09. 16'!E37+'10. 16 '!E38+'06.16'!E38+'12.16'!E38+'01. 16'!E37+'02. 16'!E39+'03. 17'!E39+'04. 17'!E39+'05. 17'!E39</f>
        <v>#REF!</v>
      </c>
      <c r="F34" s="343">
        <v>749.49</v>
      </c>
      <c r="G34" s="339" t="e">
        <f>#REF!+'07. 16'!G39+'08. 16'!G38+'09. 16'!G37+'10. 16 '!G38+'06.16'!G38+'12.16'!G37+'01. 16'!G36+'02. 16'!G38+'03. 17'!G38+'04. 17'!G38+'05. 17'!G38</f>
        <v>#REF!</v>
      </c>
      <c r="H34" s="60"/>
    </row>
    <row r="35" spans="1:12" ht="24" hidden="1" customHeight="1">
      <c r="A35" s="337">
        <v>19</v>
      </c>
      <c r="B35" s="341" t="s">
        <v>47</v>
      </c>
      <c r="C35" s="342" t="s">
        <v>37</v>
      </c>
      <c r="D35" s="325" t="s">
        <v>88</v>
      </c>
      <c r="E35" s="336" t="e">
        <f>#REF!+'07. 16'!E40+'08. 16'!E39+'09. 16'!E38+'10. 16 '!E39+'06.16'!E39+'12.16'!E39+'01. 16'!E38+'02. 16'!E40+'03. 17'!E40+'04. 17'!E40+'05. 17'!E40</f>
        <v>#REF!</v>
      </c>
      <c r="F35" s="343">
        <v>749.49</v>
      </c>
      <c r="G35" s="339" t="e">
        <f>#REF!+'07. 16'!G40+'08. 16'!G39+'09. 16'!G38+'10. 16 '!G39+'06.16'!G39+'12.16'!G39+'01. 16'!G38+'02. 16'!G40+'03. 17'!G40+'04. 17'!G40+'05. 17'!G40</f>
        <v>#REF!</v>
      </c>
      <c r="H35" s="60"/>
    </row>
    <row r="36" spans="1:12" ht="23.25" hidden="1" customHeight="1">
      <c r="A36" s="337">
        <v>20</v>
      </c>
      <c r="B36" s="341" t="s">
        <v>48</v>
      </c>
      <c r="C36" s="342" t="s">
        <v>37</v>
      </c>
      <c r="D36" s="325" t="s">
        <v>88</v>
      </c>
      <c r="E36" s="336" t="e">
        <f>#REF!+'07. 16'!E41+'08. 16'!E40+'09. 16'!E39+'10. 16 '!E40+'06.16'!E40+'12.16'!E40+'01. 16'!E39+'02. 16'!E41+'03. 17'!E41+'04. 17'!E41+'05. 17'!E41</f>
        <v>#REF!</v>
      </c>
      <c r="F36" s="343">
        <v>784.8</v>
      </c>
      <c r="G36" s="339" t="e">
        <f>#REF!+'07. 16'!G41+'08. 16'!G40+'09. 16'!G39+'10. 16 '!G40+'06.16'!G40+'12.16'!G40+'01. 16'!G39+'02. 16'!G41+'03. 17'!G41+'04. 17'!G41+'05. 17'!G41</f>
        <v>#REF!</v>
      </c>
      <c r="H36" s="60"/>
    </row>
    <row r="37" spans="1:12" ht="23.25" hidden="1" customHeight="1">
      <c r="A37" s="337">
        <v>21</v>
      </c>
      <c r="B37" s="341" t="s">
        <v>80</v>
      </c>
      <c r="C37" s="342" t="s">
        <v>37</v>
      </c>
      <c r="D37" s="325" t="s">
        <v>88</v>
      </c>
      <c r="E37" s="336" t="e">
        <f>#REF!+'07. 16'!E42+'08. 16'!E41+'09. 16'!E40+'10. 16 '!E41+'06.16'!E41+'12.16'!E41+'01. 16'!E40+'02. 16'!E42+'03. 17'!E42+'04. 17'!E42+'05. 17'!E42</f>
        <v>#REF!</v>
      </c>
      <c r="F37" s="343">
        <v>1599.61</v>
      </c>
      <c r="G37" s="339" t="e">
        <f>#REF!+'07. 16'!G42+'08. 16'!G41+'09. 16'!G40+'10. 16 '!G41+'06.16'!G41+'12.16'!G41+'01. 16'!G40+'02. 16'!G42+'03. 17'!G42+'04. 17'!G42+'05. 17'!G42</f>
        <v>#REF!</v>
      </c>
      <c r="H37" s="60"/>
    </row>
    <row r="38" spans="1:12" ht="30.75" hidden="1" customHeight="1">
      <c r="A38" s="337">
        <v>22</v>
      </c>
      <c r="B38" s="341" t="s">
        <v>49</v>
      </c>
      <c r="C38" s="342" t="s">
        <v>37</v>
      </c>
      <c r="D38" s="325" t="s">
        <v>88</v>
      </c>
      <c r="E38" s="336" t="e">
        <f>#REF!+'07. 16'!E43+'08. 16'!E42+'09. 16'!E41+'10. 16 '!E42+'06.16'!E42+'12.16'!E42+'01. 16'!E41+'02. 16'!E43+'03. 17'!E43+'04. 17'!E43+'05. 17'!E43</f>
        <v>#REF!</v>
      </c>
      <c r="F38" s="343">
        <v>1599.61</v>
      </c>
      <c r="G38" s="339" t="e">
        <f>#REF!+'07. 16'!G43+'08. 16'!G42+'09. 16'!G41+'10. 16 '!G42+'06.16'!G42+'12.16'!G42+'01. 16'!G41+'02. 16'!G43+'03. 17'!G43+'04. 17'!G43+'05. 17'!G43</f>
        <v>#REF!</v>
      </c>
      <c r="H38" s="60"/>
    </row>
    <row r="39" spans="1:12" ht="30.75" hidden="1" customHeight="1">
      <c r="A39" s="337">
        <v>23</v>
      </c>
      <c r="B39" s="341" t="s">
        <v>50</v>
      </c>
      <c r="C39" s="342" t="s">
        <v>51</v>
      </c>
      <c r="D39" s="325" t="s">
        <v>88</v>
      </c>
      <c r="E39" s="336" t="e">
        <f>#REF!+'07. 16'!E44+'08. 16'!E43+'09. 16'!E42+'10. 16 '!E43+'06.16'!E43+'12.16'!E43+'01. 16'!E42+'02. 16'!E44+'03. 17'!E44+'04. 17'!E44+'05. 17'!E44</f>
        <v>#REF!</v>
      </c>
      <c r="F39" s="343">
        <v>3599.1</v>
      </c>
      <c r="G39" s="339" t="e">
        <f>#REF!+'07. 16'!G44+'08. 16'!G43+'09. 16'!G42+'10. 16 '!G43+'06.16'!G43+'12.16'!G43+'01. 16'!G42+'02. 16'!G44+'03. 17'!G44+'04. 17'!G44+'05. 17'!G44</f>
        <v>#REF!</v>
      </c>
      <c r="H39" s="60"/>
      <c r="J39" s="43"/>
      <c r="K39" s="44"/>
      <c r="L39" s="45"/>
    </row>
    <row r="40" spans="1:12" ht="25.5" hidden="1" customHeight="1">
      <c r="A40" s="337">
        <v>24</v>
      </c>
      <c r="B40" s="341" t="s">
        <v>52</v>
      </c>
      <c r="C40" s="342" t="s">
        <v>53</v>
      </c>
      <c r="D40" s="325" t="s">
        <v>88</v>
      </c>
      <c r="E40" s="336" t="e">
        <f>#REF!+'07. 16'!E45+'08. 16'!E44+'09. 16'!E43+'10. 16 '!E44+'06.16'!E44+'12.16'!E44+'01. 16'!E43+'02. 16'!E45+'03. 17'!E45+'04. 17'!E45+'05. 17'!E45</f>
        <v>#REF!</v>
      </c>
      <c r="F40" s="343">
        <v>7450.14</v>
      </c>
      <c r="G40" s="339" t="e">
        <f>#REF!+'07. 16'!G45+'08. 16'!G44+'09. 16'!G43+'10. 16 '!G44+'06.16'!G44+'12.16'!G44+'01. 16'!G43+'02. 16'!G45+'03. 17'!G45+'04. 17'!G45+'05. 17'!G45</f>
        <v>#REF!</v>
      </c>
      <c r="H40" s="60"/>
      <c r="J40" s="43"/>
      <c r="K40" s="44"/>
      <c r="L40" s="45"/>
    </row>
    <row r="41" spans="1:12" ht="25.5" hidden="1" customHeight="1">
      <c r="A41" s="337">
        <v>25</v>
      </c>
      <c r="B41" s="347" t="s">
        <v>54</v>
      </c>
      <c r="C41" s="348" t="s">
        <v>39</v>
      </c>
      <c r="D41" s="349" t="s">
        <v>55</v>
      </c>
      <c r="E41" s="336">
        <v>32</v>
      </c>
      <c r="F41" s="343">
        <v>158.66</v>
      </c>
      <c r="G41" s="339">
        <f>E41*F41</f>
        <v>5077.12</v>
      </c>
      <c r="H41" s="60"/>
      <c r="J41" s="43"/>
      <c r="K41" s="44"/>
      <c r="L41" s="45"/>
    </row>
    <row r="42" spans="1:12" ht="16.5" hidden="1" customHeight="1">
      <c r="A42" s="337">
        <v>26</v>
      </c>
      <c r="B42" s="341" t="s">
        <v>56</v>
      </c>
      <c r="C42" s="348" t="s">
        <v>39</v>
      </c>
      <c r="D42" s="325" t="s">
        <v>57</v>
      </c>
      <c r="E42" s="336">
        <v>32</v>
      </c>
      <c r="F42" s="343">
        <v>73.84</v>
      </c>
      <c r="G42" s="339">
        <f>E42*F42</f>
        <v>2362.88</v>
      </c>
      <c r="H42" s="60"/>
      <c r="J42" s="43"/>
      <c r="K42" s="44"/>
      <c r="L42" s="45"/>
    </row>
    <row r="43" spans="1:12" ht="19.5" customHeight="1">
      <c r="A43" s="350"/>
      <c r="B43" s="416" t="s">
        <v>232</v>
      </c>
      <c r="C43" s="417"/>
      <c r="D43" s="417"/>
      <c r="E43" s="417"/>
      <c r="F43" s="417"/>
      <c r="G43" s="418"/>
      <c r="H43" s="81"/>
      <c r="J43" s="43"/>
      <c r="K43" s="44"/>
      <c r="L43" s="45"/>
    </row>
    <row r="44" spans="1:12" ht="18" customHeight="1">
      <c r="A44" s="346"/>
      <c r="B44" s="351" t="s">
        <v>58</v>
      </c>
      <c r="C44" s="342"/>
      <c r="D44" s="352"/>
      <c r="E44" s="334"/>
      <c r="F44" s="353"/>
      <c r="G44" s="339"/>
      <c r="H44" s="60"/>
      <c r="J44" s="43"/>
      <c r="K44" s="44"/>
      <c r="L44" s="45"/>
    </row>
    <row r="45" spans="1:12" ht="75" customHeight="1">
      <c r="A45" s="337">
        <v>12</v>
      </c>
      <c r="B45" s="341" t="s">
        <v>239</v>
      </c>
      <c r="C45" s="342" t="s">
        <v>70</v>
      </c>
      <c r="D45" s="354" t="s">
        <v>38</v>
      </c>
      <c r="E45" s="336" t="e">
        <f>#REF!+'07. 16'!E51+'08. 16'!E50+'09. 16'!E49+'10. 16 '!E53+'06.16'!E50+'12.16'!E50+'01. 16'!E47+'02. 16'!E51+'03. 17'!E48+'04. 17'!E51+'05. 17'!E51</f>
        <v>#REF!</v>
      </c>
      <c r="F45" s="343">
        <v>2306.62</v>
      </c>
      <c r="G45" s="336">
        <v>1606.79</v>
      </c>
      <c r="H45" s="60"/>
      <c r="J45" s="43"/>
      <c r="K45" s="44"/>
      <c r="L45" s="45"/>
    </row>
    <row r="46" spans="1:12" ht="17.25" hidden="1" customHeight="1">
      <c r="A46" s="337">
        <v>14</v>
      </c>
      <c r="B46" s="341" t="s">
        <v>255</v>
      </c>
      <c r="C46" s="342" t="s">
        <v>70</v>
      </c>
      <c r="D46" s="354" t="s">
        <v>38</v>
      </c>
      <c r="E46" s="336"/>
      <c r="F46" s="343">
        <v>1547.28</v>
      </c>
      <c r="G46" s="336">
        <v>866.48</v>
      </c>
      <c r="H46" s="60"/>
      <c r="J46" s="43"/>
      <c r="K46" s="44"/>
      <c r="L46" s="45"/>
    </row>
    <row r="47" spans="1:12" ht="0.75" hidden="1" customHeight="1">
      <c r="A47" s="337">
        <v>13</v>
      </c>
      <c r="B47" s="341" t="s">
        <v>233</v>
      </c>
      <c r="C47" s="342" t="s">
        <v>41</v>
      </c>
      <c r="D47" s="354" t="s">
        <v>31</v>
      </c>
      <c r="E47" s="336"/>
      <c r="F47" s="343">
        <v>1501</v>
      </c>
      <c r="G47" s="336">
        <v>750.5</v>
      </c>
      <c r="H47" s="60"/>
      <c r="J47" s="43"/>
      <c r="K47" s="44"/>
      <c r="L47" s="45"/>
    </row>
    <row r="48" spans="1:12" ht="14.25" hidden="1" customHeight="1">
      <c r="A48" s="337"/>
      <c r="B48" s="355" t="s">
        <v>59</v>
      </c>
      <c r="C48" s="356"/>
      <c r="D48" s="356"/>
      <c r="E48" s="334"/>
      <c r="F48" s="357"/>
      <c r="G48" s="339"/>
      <c r="H48" s="60"/>
      <c r="J48" s="43"/>
      <c r="K48" s="44"/>
      <c r="L48" s="45"/>
    </row>
    <row r="49" spans="1:12" ht="15.75" hidden="1" customHeight="1">
      <c r="A49" s="337">
        <v>29</v>
      </c>
      <c r="B49" s="341" t="s">
        <v>60</v>
      </c>
      <c r="C49" s="342" t="s">
        <v>70</v>
      </c>
      <c r="D49" s="325" t="s">
        <v>71</v>
      </c>
      <c r="E49" s="334" t="e">
        <f>#REF!+'07. 16'!E53+'08. 16'!E52+'09. 16'!E51+'10. 16 '!E55+'06.16'!E52+'12.16'!E52+'01. 16'!E50+'02. 16'!E53+'03. 17'!E50+'04. 17'!E53+'05. 17'!E53</f>
        <v>#REF!</v>
      </c>
      <c r="F49" s="325">
        <v>793.61</v>
      </c>
      <c r="G49" s="339"/>
      <c r="H49" s="60"/>
      <c r="J49" s="43"/>
      <c r="K49" s="44"/>
      <c r="L49" s="45"/>
    </row>
    <row r="50" spans="1:12" ht="15.75" hidden="1" customHeight="1">
      <c r="A50" s="337">
        <v>15</v>
      </c>
      <c r="B50" s="341" t="s">
        <v>256</v>
      </c>
      <c r="C50" s="342" t="s">
        <v>30</v>
      </c>
      <c r="D50" s="325" t="s">
        <v>38</v>
      </c>
      <c r="E50" s="334"/>
      <c r="F50" s="325">
        <v>2.59</v>
      </c>
      <c r="G50" s="336">
        <v>699.3</v>
      </c>
      <c r="H50" s="60"/>
      <c r="J50" s="43"/>
      <c r="K50" s="44"/>
      <c r="L50" s="45"/>
    </row>
    <row r="51" spans="1:12" ht="22.5" customHeight="1">
      <c r="A51" s="337"/>
      <c r="B51" s="355" t="s">
        <v>61</v>
      </c>
      <c r="C51" s="342"/>
      <c r="D51" s="354"/>
      <c r="E51" s="334"/>
      <c r="F51" s="325"/>
      <c r="G51" s="339"/>
      <c r="H51" s="60"/>
      <c r="J51" s="43"/>
      <c r="K51" s="44"/>
      <c r="L51" s="45"/>
    </row>
    <row r="52" spans="1:12" ht="36.75" customHeight="1">
      <c r="A52" s="337">
        <v>13</v>
      </c>
      <c r="B52" s="341" t="s">
        <v>62</v>
      </c>
      <c r="C52" s="348" t="s">
        <v>39</v>
      </c>
      <c r="D52" s="354" t="s">
        <v>31</v>
      </c>
      <c r="E52" s="334" t="e">
        <f>#REF!+'07. 16'!E55+'08. 16'!E54+'09. 16'!E53+'10. 16 '!E57+'06.16'!E54+'12.16'!E54+'01. 16'!E52+'02. 16'!E55+'03. 17'!E52+'04. 17'!E55+'05. 17'!E55</f>
        <v>#REF!</v>
      </c>
      <c r="F52" s="325">
        <v>276.74</v>
      </c>
      <c r="G52" s="336">
        <v>276.74</v>
      </c>
      <c r="H52" s="60"/>
      <c r="J52" s="43"/>
      <c r="K52" s="44"/>
      <c r="L52" s="45"/>
    </row>
    <row r="53" spans="1:12" ht="18.75" hidden="1" customHeight="1">
      <c r="A53" s="358"/>
      <c r="B53" s="355" t="s">
        <v>263</v>
      </c>
      <c r="C53" s="348"/>
      <c r="D53" s="354"/>
      <c r="E53" s="334"/>
      <c r="F53" s="325"/>
      <c r="G53" s="336"/>
      <c r="H53" s="60"/>
      <c r="J53" s="43"/>
      <c r="K53" s="44"/>
      <c r="L53" s="45"/>
    </row>
    <row r="54" spans="1:12" ht="39.75" hidden="1" customHeight="1">
      <c r="A54" s="359">
        <v>13</v>
      </c>
      <c r="B54" s="360" t="s">
        <v>234</v>
      </c>
      <c r="C54" s="348" t="s">
        <v>249</v>
      </c>
      <c r="D54" s="354" t="s">
        <v>77</v>
      </c>
      <c r="E54" s="334" t="e">
        <f>#REF!+'07. 16'!E56+'08. 16'!E55+'09. 16'!E54+'10. 16 '!E58+'06.16'!E55+'12.16'!E55+'01. 16'!E53+'02. 16'!E56+'03. 17'!E53+'04. 17'!E56+'05. 17'!E56</f>
        <v>#REF!</v>
      </c>
      <c r="F54" s="325">
        <v>2.21</v>
      </c>
      <c r="G54" s="336">
        <v>4001.21</v>
      </c>
      <c r="H54" s="60"/>
      <c r="J54" s="43"/>
      <c r="K54" s="44"/>
      <c r="L54" s="45"/>
    </row>
    <row r="55" spans="1:12" ht="0.75" hidden="1" customHeight="1">
      <c r="A55" s="359"/>
      <c r="B55" s="355" t="s">
        <v>120</v>
      </c>
      <c r="C55" s="342"/>
      <c r="D55" s="325"/>
      <c r="E55" s="334" t="e">
        <f>#REF!+'07. 16'!E57+'08. 16'!E56+'09. 16'!E55+'10. 16 '!E59+'06.16'!E56+'12.16'!E56+'01. 16'!E54+'02. 16'!E57+'03. 17'!E54+'04. 17'!E57+'05. 17'!E57</f>
        <v>#REF!</v>
      </c>
      <c r="F55" s="325"/>
      <c r="G55" s="339"/>
      <c r="H55" s="60"/>
      <c r="J55" s="43"/>
      <c r="K55" s="44"/>
      <c r="L55" s="45"/>
    </row>
    <row r="56" spans="1:12" ht="18.75" hidden="1" customHeight="1">
      <c r="A56" s="359">
        <v>16</v>
      </c>
      <c r="B56" s="360" t="s">
        <v>235</v>
      </c>
      <c r="C56" s="342" t="s">
        <v>72</v>
      </c>
      <c r="D56" s="354" t="s">
        <v>31</v>
      </c>
      <c r="E56" s="334" t="e">
        <f>#REF!+'07. 16'!E58+'08. 16'!E57+'09. 16'!E56+'10. 16 '!E60+'06.16'!E57+'12.16'!E57+'01. 16'!E55+'02. 16'!E58+'03. 17'!E55+'04. 17'!E58+'05. 17'!E58</f>
        <v>#REF!</v>
      </c>
      <c r="F56" s="325">
        <v>446.12</v>
      </c>
      <c r="G56" s="336">
        <v>446.12</v>
      </c>
      <c r="H56" s="60"/>
      <c r="J56" s="43"/>
      <c r="K56" s="44"/>
      <c r="L56" s="45"/>
    </row>
    <row r="57" spans="1:12" ht="18.75" hidden="1" customHeight="1">
      <c r="A57" s="346"/>
      <c r="B57" s="361" t="s">
        <v>74</v>
      </c>
      <c r="C57" s="362"/>
      <c r="D57" s="363"/>
      <c r="E57" s="334"/>
      <c r="F57" s="325"/>
      <c r="G57" s="339" t="e">
        <f>#REF!+'07. 16'!G61+'08. 16'!G60+'09. 16'!G59+'10. 16 '!G63+'06.16'!G60+'12.16'!G60+'01. 16'!G60+'02. 16'!G61+'03. 17'!G58+'04. 17'!G61+'05. 17'!G61</f>
        <v>#REF!</v>
      </c>
      <c r="H57" s="60"/>
      <c r="J57" s="43"/>
      <c r="K57" s="44"/>
      <c r="L57" s="45"/>
    </row>
    <row r="58" spans="1:12" ht="16.5" hidden="1" customHeight="1">
      <c r="A58" s="359">
        <v>36</v>
      </c>
      <c r="B58" s="345" t="s">
        <v>67</v>
      </c>
      <c r="C58" s="342" t="s">
        <v>75</v>
      </c>
      <c r="D58" s="325" t="s">
        <v>71</v>
      </c>
      <c r="E58" s="336" t="e">
        <f>#REF!+'07. 16'!E62+'08. 16'!E61+'09. 16'!E60+'10. 16 '!E64+'06.16'!E61+'12.16'!E61+'01. 16'!E61+'02. 16'!E62+'03. 17'!E59+'04. 17'!E62+'05. 17'!E62</f>
        <v>#REF!</v>
      </c>
      <c r="F58" s="325">
        <v>9.32</v>
      </c>
      <c r="G58" s="339" t="e">
        <f>#REF!+'07. 16'!G62+'08. 16'!G61+'09. 16'!G60+'10. 16 '!G64+'06.16'!G61+'12.16'!G61+'01. 16'!G61+'02. 16'!G62+'03. 17'!G59+'04. 17'!G62+'05. 17'!G62</f>
        <v>#REF!</v>
      </c>
      <c r="H58" s="60"/>
      <c r="J58" s="43"/>
      <c r="K58" s="44"/>
      <c r="L58" s="45"/>
    </row>
    <row r="59" spans="1:12" ht="24" customHeight="1">
      <c r="A59" s="359"/>
      <c r="B59" s="416" t="s">
        <v>236</v>
      </c>
      <c r="C59" s="417"/>
      <c r="D59" s="417"/>
      <c r="E59" s="417"/>
      <c r="F59" s="417"/>
      <c r="G59" s="418"/>
      <c r="H59" s="60"/>
      <c r="J59" s="43"/>
      <c r="K59" s="44"/>
      <c r="L59" s="45"/>
    </row>
    <row r="60" spans="1:12" ht="38.25" customHeight="1">
      <c r="A60" s="359">
        <v>14</v>
      </c>
      <c r="B60" s="364" t="s">
        <v>243</v>
      </c>
      <c r="C60" s="342" t="s">
        <v>76</v>
      </c>
      <c r="D60" s="354" t="s">
        <v>77</v>
      </c>
      <c r="E60" s="334" t="e">
        <f>#REF!+'07. 16'!E67+'08. 16'!E66+'09. 16'!E65+'10. 16 '!E69+'06.16'!E66+'12.16'!#REF!+'01. 16'!E65+'02. 16'!E66+'03. 17'!E63+'04. 17'!E66+'05. 17'!E66</f>
        <v>#REF!</v>
      </c>
      <c r="F60" s="365">
        <v>2.95</v>
      </c>
      <c r="G60" s="336">
        <v>5340.98</v>
      </c>
      <c r="H60" s="56" t="e">
        <f>G58+#REF!+#REF!+#REF!+G60</f>
        <v>#REF!</v>
      </c>
      <c r="J60" s="43">
        <f>6846.6/3934.8/12</f>
        <v>0.14500101657009251</v>
      </c>
      <c r="K60" s="44"/>
      <c r="L60" s="45"/>
    </row>
    <row r="61" spans="1:12" ht="56.25">
      <c r="A61" s="325">
        <v>15</v>
      </c>
      <c r="B61" s="360" t="s">
        <v>127</v>
      </c>
      <c r="C61" s="342" t="s">
        <v>76</v>
      </c>
      <c r="D61" s="325" t="s">
        <v>77</v>
      </c>
      <c r="E61" s="354"/>
      <c r="F61" s="366">
        <v>3.05</v>
      </c>
      <c r="G61" s="330">
        <v>5522.03</v>
      </c>
      <c r="H61" s="57" t="e">
        <f>H21+H31+H43+#REF!+H60</f>
        <v>#REF!</v>
      </c>
      <c r="J61" s="72"/>
    </row>
    <row r="62" spans="1:12" ht="18.75">
      <c r="A62" s="350"/>
      <c r="B62" s="367" t="s">
        <v>136</v>
      </c>
      <c r="C62" s="337"/>
      <c r="D62" s="354"/>
      <c r="E62" s="354"/>
      <c r="F62" s="336"/>
      <c r="G62" s="368">
        <f>SUM(G16+G17+G18+G19+G20+G23+G24+G27+G28+G29+G30+G45+G52+G60+G61)</f>
        <v>31491.95</v>
      </c>
    </row>
    <row r="63" spans="1:12" ht="37.5">
      <c r="A63" s="359"/>
      <c r="B63" s="369" t="s">
        <v>86</v>
      </c>
      <c r="C63" s="369"/>
      <c r="D63" s="369"/>
      <c r="E63" s="354"/>
      <c r="F63" s="336"/>
      <c r="G63" s="336"/>
    </row>
    <row r="64" spans="1:12" ht="36" customHeight="1">
      <c r="A64" s="359">
        <v>16</v>
      </c>
      <c r="B64" s="370" t="s">
        <v>145</v>
      </c>
      <c r="C64" s="325" t="s">
        <v>39</v>
      </c>
      <c r="D64" s="369"/>
      <c r="E64" s="354"/>
      <c r="F64" s="336">
        <v>180.15</v>
      </c>
      <c r="G64" s="336">
        <v>180.15</v>
      </c>
    </row>
    <row r="65" spans="1:20" ht="1.5" hidden="1" customHeight="1">
      <c r="A65" s="359">
        <v>20</v>
      </c>
      <c r="B65" s="370" t="s">
        <v>240</v>
      </c>
      <c r="C65" s="325" t="s">
        <v>39</v>
      </c>
      <c r="D65" s="369"/>
      <c r="E65" s="354"/>
      <c r="F65" s="336">
        <v>559.62</v>
      </c>
      <c r="G65" s="336">
        <v>0</v>
      </c>
    </row>
    <row r="66" spans="1:20" ht="19.5" hidden="1" customHeight="1">
      <c r="A66" s="359">
        <v>18</v>
      </c>
      <c r="B66" s="370" t="s">
        <v>241</v>
      </c>
      <c r="C66" s="325" t="s">
        <v>138</v>
      </c>
      <c r="D66" s="369"/>
      <c r="E66" s="325"/>
      <c r="F66" s="336">
        <v>1187</v>
      </c>
      <c r="G66" s="336">
        <v>0</v>
      </c>
    </row>
    <row r="67" spans="1:20" ht="21.75" hidden="1" customHeight="1">
      <c r="A67" s="359">
        <v>19</v>
      </c>
      <c r="B67" s="370" t="s">
        <v>134</v>
      </c>
      <c r="C67" s="325" t="s">
        <v>39</v>
      </c>
      <c r="D67" s="369"/>
      <c r="E67" s="325"/>
      <c r="F67" s="336">
        <v>79.09</v>
      </c>
      <c r="G67" s="336">
        <v>0</v>
      </c>
    </row>
    <row r="68" spans="1:20" ht="20.25" hidden="1" customHeight="1">
      <c r="A68" s="359">
        <v>23</v>
      </c>
      <c r="B68" s="371" t="s">
        <v>244</v>
      </c>
      <c r="C68" s="372" t="s">
        <v>245</v>
      </c>
      <c r="D68" s="369"/>
      <c r="E68" s="325"/>
      <c r="F68" s="336">
        <v>1063.47</v>
      </c>
      <c r="G68" s="336">
        <v>0</v>
      </c>
    </row>
    <row r="69" spans="1:20" ht="19.5" hidden="1" customHeight="1">
      <c r="A69" s="359">
        <v>24</v>
      </c>
      <c r="B69" s="370" t="s">
        <v>246</v>
      </c>
      <c r="C69" s="373" t="s">
        <v>138</v>
      </c>
      <c r="D69" s="369"/>
      <c r="E69" s="325"/>
      <c r="F69" s="336">
        <v>1206</v>
      </c>
      <c r="G69" s="336">
        <v>0</v>
      </c>
    </row>
    <row r="70" spans="1:20" ht="20.25" hidden="1" customHeight="1">
      <c r="A70" s="359">
        <v>20</v>
      </c>
      <c r="B70" s="370" t="s">
        <v>247</v>
      </c>
      <c r="C70" s="373" t="s">
        <v>248</v>
      </c>
      <c r="D70" s="369"/>
      <c r="E70" s="325"/>
      <c r="F70" s="336">
        <v>195.95</v>
      </c>
      <c r="G70" s="336">
        <v>0</v>
      </c>
    </row>
    <row r="71" spans="1:20" ht="0.75" hidden="1" customHeight="1">
      <c r="A71" s="359">
        <v>21</v>
      </c>
      <c r="B71" s="370" t="s">
        <v>157</v>
      </c>
      <c r="C71" s="373" t="s">
        <v>51</v>
      </c>
      <c r="D71" s="369"/>
      <c r="E71" s="325"/>
      <c r="F71" s="336">
        <v>3397.65</v>
      </c>
      <c r="G71" s="336">
        <v>0</v>
      </c>
    </row>
    <row r="72" spans="1:20" ht="21.75" hidden="1" customHeight="1">
      <c r="A72" s="359">
        <v>22</v>
      </c>
      <c r="B72" s="370" t="s">
        <v>257</v>
      </c>
      <c r="C72" s="373" t="s">
        <v>258</v>
      </c>
      <c r="D72" s="369"/>
      <c r="E72" s="325"/>
      <c r="F72" s="336">
        <v>16323.31</v>
      </c>
      <c r="G72" s="336">
        <v>0</v>
      </c>
    </row>
    <row r="73" spans="1:20" ht="26.25" hidden="1" customHeight="1">
      <c r="A73" s="359">
        <v>23</v>
      </c>
      <c r="B73" s="370" t="s">
        <v>259</v>
      </c>
      <c r="C73" s="373" t="s">
        <v>260</v>
      </c>
      <c r="D73" s="369"/>
      <c r="E73" s="325"/>
      <c r="F73" s="336">
        <v>3113.97</v>
      </c>
      <c r="G73" s="336">
        <v>0</v>
      </c>
    </row>
    <row r="74" spans="1:20" ht="75" hidden="1">
      <c r="A74" s="359">
        <v>16</v>
      </c>
      <c r="B74" s="374" t="s">
        <v>264</v>
      </c>
      <c r="C74" s="325" t="s">
        <v>265</v>
      </c>
      <c r="D74" s="369"/>
      <c r="E74" s="325"/>
      <c r="F74" s="336">
        <v>22911</v>
      </c>
      <c r="G74" s="336">
        <v>1603.77</v>
      </c>
    </row>
    <row r="75" spans="1:20" ht="75" hidden="1">
      <c r="A75" s="359">
        <v>17</v>
      </c>
      <c r="B75" s="370" t="s">
        <v>266</v>
      </c>
      <c r="C75" s="373" t="s">
        <v>260</v>
      </c>
      <c r="D75" s="369"/>
      <c r="E75" s="325"/>
      <c r="F75" s="336">
        <v>9329.33</v>
      </c>
      <c r="G75" s="336">
        <v>653.04999999999995</v>
      </c>
    </row>
    <row r="76" spans="1:20" ht="18.75">
      <c r="A76" s="325"/>
      <c r="B76" s="364" t="s">
        <v>68</v>
      </c>
      <c r="C76" s="375"/>
      <c r="D76" s="376"/>
      <c r="E76" s="375">
        <v>1</v>
      </c>
      <c r="F76" s="375"/>
      <c r="G76" s="368">
        <f>G64</f>
        <v>180.15</v>
      </c>
    </row>
    <row r="77" spans="1:20" ht="18.75">
      <c r="A77" s="325"/>
      <c r="B77" s="345" t="s">
        <v>250</v>
      </c>
      <c r="C77" s="375" t="s">
        <v>269</v>
      </c>
      <c r="D77" s="376"/>
      <c r="E77" s="375"/>
      <c r="F77" s="375"/>
      <c r="G77" s="368"/>
    </row>
    <row r="78" spans="1:20" ht="18.75">
      <c r="A78" s="325"/>
      <c r="B78" s="377" t="s">
        <v>128</v>
      </c>
      <c r="C78" s="354"/>
      <c r="D78" s="354"/>
      <c r="E78" s="378"/>
      <c r="F78" s="379"/>
      <c r="G78" s="380">
        <v>0</v>
      </c>
    </row>
    <row r="79" spans="1:20" ht="18.75">
      <c r="A79" s="381"/>
      <c r="B79" s="382" t="s">
        <v>69</v>
      </c>
      <c r="C79" s="383"/>
      <c r="D79" s="383"/>
      <c r="E79" s="383"/>
      <c r="F79" s="383"/>
      <c r="G79" s="384">
        <f>G62+G76</f>
        <v>31672.100000000002</v>
      </c>
    </row>
    <row r="80" spans="1:20" ht="18" customHeight="1">
      <c r="A80" s="415" t="s">
        <v>338</v>
      </c>
      <c r="B80" s="415"/>
      <c r="C80" s="415"/>
      <c r="D80" s="415"/>
      <c r="E80" s="415"/>
      <c r="F80" s="415"/>
      <c r="G80" s="41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9.5" customHeight="1">
      <c r="A81" s="321" t="s">
        <v>7</v>
      </c>
      <c r="B81" s="419" t="s">
        <v>339</v>
      </c>
      <c r="C81" s="419"/>
      <c r="D81" s="419"/>
      <c r="E81" s="419"/>
      <c r="F81" s="419"/>
      <c r="G81" s="322"/>
      <c r="H81" s="66"/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68"/>
      <c r="B82" s="420" t="s">
        <v>8</v>
      </c>
      <c r="C82" s="420"/>
      <c r="D82" s="420"/>
      <c r="E82" s="420"/>
      <c r="F82" s="420"/>
      <c r="G82" s="5"/>
      <c r="H82" s="5"/>
      <c r="I82" s="5"/>
      <c r="J82" s="5"/>
      <c r="K82" s="5"/>
      <c r="L82" s="5"/>
      <c r="M82" s="5"/>
      <c r="N82" s="5"/>
      <c r="O82" s="5"/>
      <c r="P82" s="422"/>
      <c r="Q82" s="422"/>
      <c r="R82" s="422"/>
      <c r="S82" s="422"/>
    </row>
    <row r="83" spans="1:19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spans="1:19" ht="18.75">
      <c r="A84" s="424" t="s">
        <v>9</v>
      </c>
      <c r="B84" s="424"/>
      <c r="C84" s="424"/>
      <c r="D84" s="424"/>
      <c r="E84" s="424"/>
      <c r="F84" s="424"/>
      <c r="G84" s="424"/>
    </row>
    <row r="85" spans="1:19" ht="18.75">
      <c r="A85" s="424" t="s">
        <v>10</v>
      </c>
      <c r="B85" s="424"/>
      <c r="C85" s="424"/>
      <c r="D85" s="424"/>
      <c r="E85" s="424"/>
      <c r="F85" s="424"/>
      <c r="G85" s="424"/>
    </row>
    <row r="86" spans="1:19" ht="18.75">
      <c r="A86" s="415" t="s">
        <v>11</v>
      </c>
      <c r="B86" s="415"/>
      <c r="C86" s="415"/>
      <c r="D86" s="415"/>
      <c r="E86" s="415"/>
      <c r="F86" s="415"/>
      <c r="G86" s="415"/>
    </row>
    <row r="87" spans="1:19" ht="15.75">
      <c r="A87" s="23"/>
    </row>
    <row r="88" spans="1:19" ht="18.75">
      <c r="A88" s="425" t="s">
        <v>12</v>
      </c>
      <c r="B88" s="425"/>
      <c r="C88" s="425"/>
      <c r="D88" s="425"/>
      <c r="E88" s="425"/>
      <c r="F88" s="425"/>
      <c r="G88" s="425"/>
    </row>
    <row r="89" spans="1:19" ht="15.75">
      <c r="A89" s="4"/>
    </row>
    <row r="90" spans="1:19" ht="18.75">
      <c r="A90" s="415" t="s">
        <v>13</v>
      </c>
      <c r="B90" s="415"/>
      <c r="C90" s="423" t="s">
        <v>242</v>
      </c>
      <c r="D90" s="423"/>
      <c r="E90" s="423"/>
      <c r="G90" s="63"/>
    </row>
    <row r="91" spans="1:19" ht="18.75">
      <c r="A91" s="385"/>
      <c r="B91" s="386"/>
      <c r="C91" s="420" t="s">
        <v>14</v>
      </c>
      <c r="D91" s="420"/>
      <c r="E91" s="420"/>
      <c r="G91" s="64" t="s">
        <v>15</v>
      </c>
    </row>
    <row r="92" spans="1:19" ht="18.75">
      <c r="A92" s="387"/>
      <c r="B92" s="386"/>
      <c r="C92" s="24"/>
      <c r="D92" s="24"/>
      <c r="F92" s="24"/>
    </row>
    <row r="93" spans="1:19" ht="18.75">
      <c r="A93" s="415" t="s">
        <v>16</v>
      </c>
      <c r="B93" s="415"/>
      <c r="C93" s="421"/>
      <c r="D93" s="421"/>
      <c r="E93" s="421"/>
      <c r="G93" s="63"/>
    </row>
    <row r="94" spans="1:19">
      <c r="A94" s="68"/>
      <c r="C94" s="422" t="s">
        <v>14</v>
      </c>
      <c r="D94" s="422"/>
      <c r="E94" s="422"/>
      <c r="G94" s="64" t="s">
        <v>15</v>
      </c>
    </row>
    <row r="95" spans="1:19" ht="15.75">
      <c r="A95" s="4" t="s">
        <v>17</v>
      </c>
    </row>
    <row r="96" spans="1:19">
      <c r="A96" s="413" t="s">
        <v>18</v>
      </c>
      <c r="B96" s="413"/>
      <c r="C96" s="413"/>
      <c r="D96" s="413"/>
      <c r="E96" s="413"/>
      <c r="F96" s="413"/>
      <c r="G96" s="413"/>
    </row>
    <row r="97" spans="1:7" ht="45" customHeight="1">
      <c r="A97" s="414" t="s">
        <v>19</v>
      </c>
      <c r="B97" s="414"/>
      <c r="C97" s="414"/>
      <c r="D97" s="414"/>
      <c r="E97" s="414"/>
      <c r="F97" s="414"/>
      <c r="G97" s="414"/>
    </row>
    <row r="98" spans="1:7" ht="28.5" customHeight="1">
      <c r="A98" s="414" t="s">
        <v>20</v>
      </c>
      <c r="B98" s="414"/>
      <c r="C98" s="414"/>
      <c r="D98" s="414"/>
      <c r="E98" s="414"/>
      <c r="F98" s="414"/>
      <c r="G98" s="414"/>
    </row>
    <row r="99" spans="1:7" ht="27" customHeight="1">
      <c r="A99" s="414" t="s">
        <v>25</v>
      </c>
      <c r="B99" s="414"/>
      <c r="C99" s="414"/>
      <c r="D99" s="414"/>
      <c r="E99" s="414"/>
      <c r="F99" s="414"/>
      <c r="G99" s="414"/>
    </row>
    <row r="100" spans="1:7" ht="15" customHeight="1">
      <c r="A100" s="414" t="s">
        <v>24</v>
      </c>
      <c r="B100" s="414"/>
      <c r="C100" s="414"/>
      <c r="D100" s="414"/>
      <c r="E100" s="414"/>
      <c r="F100" s="414"/>
      <c r="G100" s="414"/>
    </row>
    <row r="102" spans="1:7" ht="27.75" customHeight="1">
      <c r="A102" s="25" t="s">
        <v>23</v>
      </c>
      <c r="B102" s="25"/>
      <c r="C102" s="25"/>
      <c r="D102" s="25"/>
      <c r="E102" s="25"/>
      <c r="F102" s="25"/>
    </row>
  </sheetData>
  <autoFilter ref="G13:G78"/>
  <mergeCells count="29">
    <mergeCell ref="A3:G3"/>
    <mergeCell ref="A4:G4"/>
    <mergeCell ref="B5:F5"/>
    <mergeCell ref="A8:G8"/>
    <mergeCell ref="A10:G10"/>
    <mergeCell ref="P82:S82"/>
    <mergeCell ref="A84:G84"/>
    <mergeCell ref="A85:G85"/>
    <mergeCell ref="A86:G86"/>
    <mergeCell ref="A88:G88"/>
    <mergeCell ref="B81:F81"/>
    <mergeCell ref="C91:E91"/>
    <mergeCell ref="A93:B93"/>
    <mergeCell ref="C93:E93"/>
    <mergeCell ref="C94:E94"/>
    <mergeCell ref="B82:F82"/>
    <mergeCell ref="A90:B90"/>
    <mergeCell ref="C90:E90"/>
    <mergeCell ref="A80:G80"/>
    <mergeCell ref="A15:G15"/>
    <mergeCell ref="A21:G21"/>
    <mergeCell ref="B31:G31"/>
    <mergeCell ref="B43:G43"/>
    <mergeCell ref="B59:G59"/>
    <mergeCell ref="A96:G96"/>
    <mergeCell ref="A97:G97"/>
    <mergeCell ref="A98:G98"/>
    <mergeCell ref="A99:G99"/>
    <mergeCell ref="A100:G10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8"/>
  <sheetViews>
    <sheetView view="pageLayout" topLeftCell="A18" zoomScale="78" zoomScalePageLayoutView="78" workbookViewId="0">
      <selection activeCell="A79" sqref="A79:G7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8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2.75" customHeight="1">
      <c r="A3" s="435" t="s">
        <v>152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2.25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5.75">
      <c r="A5" s="2"/>
      <c r="B5" s="435" t="s">
        <v>94</v>
      </c>
      <c r="C5" s="435"/>
      <c r="D5" s="435"/>
      <c r="E5" s="435"/>
      <c r="F5" s="435"/>
      <c r="H5" s="2"/>
      <c r="I5" s="2"/>
      <c r="J5" s="2"/>
      <c r="K5" s="2"/>
    </row>
    <row r="6" spans="1:11" ht="12.75" customHeight="1">
      <c r="A6" s="2"/>
      <c r="B6" s="62"/>
      <c r="C6" s="62"/>
      <c r="D6" s="62"/>
      <c r="E6" s="62"/>
      <c r="F6" s="62"/>
      <c r="G6" s="84">
        <v>42613</v>
      </c>
      <c r="H6" s="2"/>
      <c r="I6" s="2"/>
      <c r="J6" s="2"/>
      <c r="K6" s="2"/>
    </row>
    <row r="7" spans="1:11" ht="9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0.25" customHeight="1">
      <c r="A8" s="429" t="s">
        <v>190</v>
      </c>
      <c r="B8" s="429"/>
      <c r="C8" s="429"/>
      <c r="D8" s="429"/>
      <c r="E8" s="429"/>
      <c r="F8" s="429"/>
      <c r="G8" s="429"/>
      <c r="H8" s="5"/>
      <c r="I8" s="5"/>
      <c r="J8" s="93"/>
      <c r="K8" s="5"/>
    </row>
    <row r="9" spans="1:11" ht="11.25" customHeight="1">
      <c r="A9" s="4"/>
      <c r="H9" s="2"/>
      <c r="I9" s="2"/>
      <c r="J9" s="2"/>
      <c r="K9" s="2"/>
    </row>
    <row r="10" spans="1:11" ht="44.25" customHeight="1">
      <c r="A10" s="430" t="s">
        <v>166</v>
      </c>
      <c r="B10" s="430"/>
      <c r="C10" s="430"/>
      <c r="D10" s="430"/>
      <c r="E10" s="430"/>
      <c r="F10" s="430"/>
      <c r="G10" s="430"/>
      <c r="H10" s="2"/>
      <c r="I10" s="2"/>
      <c r="J10" s="2"/>
      <c r="K10" s="2"/>
    </row>
    <row r="11" spans="1:11" ht="12" hidden="1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32" t="s">
        <v>84</v>
      </c>
      <c r="B15" s="433"/>
      <c r="C15" s="433"/>
      <c r="D15" s="433"/>
      <c r="E15" s="433"/>
      <c r="F15" s="433"/>
      <c r="G15" s="434"/>
      <c r="H15" s="11"/>
      <c r="I15" s="11"/>
      <c r="J15" s="11"/>
      <c r="K15" s="11"/>
    </row>
    <row r="16" spans="1:11">
      <c r="A16" s="432" t="s">
        <v>5</v>
      </c>
      <c r="B16" s="433"/>
      <c r="C16" s="433"/>
      <c r="D16" s="433"/>
      <c r="E16" s="433"/>
      <c r="F16" s="433"/>
      <c r="G16" s="434"/>
      <c r="H16" s="11"/>
      <c r="I16" s="11"/>
      <c r="J16" s="11"/>
      <c r="K16" s="11"/>
    </row>
    <row r="17" spans="1:11">
      <c r="A17" s="138">
        <v>1</v>
      </c>
      <c r="B17" s="27" t="s">
        <v>27</v>
      </c>
      <c r="C17" s="28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>
      <c r="A18" s="432" t="s">
        <v>191</v>
      </c>
      <c r="B18" s="433"/>
      <c r="C18" s="433"/>
      <c r="D18" s="433"/>
      <c r="E18" s="433"/>
      <c r="F18" s="433"/>
      <c r="G18" s="434"/>
      <c r="H18" s="58"/>
      <c r="I18" s="11"/>
      <c r="J18" s="11"/>
      <c r="K18" s="11"/>
    </row>
    <row r="19" spans="1:11" ht="15" customHeight="1">
      <c r="A19" s="138"/>
      <c r="B19" s="277" t="s">
        <v>36</v>
      </c>
      <c r="C19" s="278"/>
      <c r="D19" s="278"/>
      <c r="E19" s="278"/>
      <c r="F19" s="279"/>
      <c r="G19" s="40"/>
      <c r="H19" s="59"/>
      <c r="I19" s="11"/>
      <c r="J19" s="11"/>
      <c r="K19" s="11"/>
    </row>
    <row r="20" spans="1:11" ht="20.25" customHeight="1">
      <c r="A20" s="138">
        <v>2</v>
      </c>
      <c r="B20" s="32" t="s">
        <v>100</v>
      </c>
      <c r="C20" s="35" t="s">
        <v>37</v>
      </c>
      <c r="D20" s="78" t="s">
        <v>204</v>
      </c>
      <c r="E20" s="31">
        <v>2.31</v>
      </c>
      <c r="F20" s="109">
        <v>155.88999999999999</v>
      </c>
      <c r="G20" s="30">
        <v>187.63</v>
      </c>
      <c r="H20" s="59"/>
      <c r="I20" s="74"/>
      <c r="J20" s="11"/>
      <c r="K20" s="11"/>
    </row>
    <row r="21" spans="1:11" ht="33.75" customHeight="1">
      <c r="A21" s="138">
        <v>3</v>
      </c>
      <c r="B21" s="32" t="s">
        <v>219</v>
      </c>
      <c r="C21" s="35" t="s">
        <v>37</v>
      </c>
      <c r="D21" s="78" t="s">
        <v>205</v>
      </c>
      <c r="E21" s="30">
        <f>0.0024*3*4.5</f>
        <v>3.2399999999999998E-2</v>
      </c>
      <c r="F21" s="109">
        <v>258.63</v>
      </c>
      <c r="G21" s="40">
        <v>836.01</v>
      </c>
      <c r="H21" s="59"/>
      <c r="I21" s="11"/>
      <c r="J21" s="11"/>
      <c r="K21" s="11"/>
    </row>
    <row r="22" spans="1:11" ht="13.5" hidden="1" customHeight="1">
      <c r="A22" s="138">
        <v>4</v>
      </c>
      <c r="B22" s="113" t="s">
        <v>105</v>
      </c>
      <c r="C22" s="137" t="s">
        <v>42</v>
      </c>
      <c r="D22" s="123" t="s">
        <v>31</v>
      </c>
      <c r="E22" s="37">
        <v>0</v>
      </c>
      <c r="F22" s="109">
        <v>191.32</v>
      </c>
      <c r="G22" s="40">
        <v>0</v>
      </c>
      <c r="H22" s="59"/>
      <c r="I22" s="11"/>
      <c r="J22" s="11"/>
      <c r="K22" s="11"/>
    </row>
    <row r="23" spans="1:11" ht="16.5" hidden="1" customHeight="1">
      <c r="A23" s="138">
        <v>5</v>
      </c>
      <c r="B23" s="32" t="s">
        <v>35</v>
      </c>
      <c r="C23" s="35" t="s">
        <v>37</v>
      </c>
      <c r="D23" s="78" t="s">
        <v>102</v>
      </c>
      <c r="E23" s="37">
        <v>0</v>
      </c>
      <c r="F23" s="30">
        <v>3020.33</v>
      </c>
      <c r="G23" s="40">
        <v>0</v>
      </c>
      <c r="H23" s="59"/>
      <c r="I23" s="11"/>
      <c r="J23" s="11"/>
      <c r="K23" s="11"/>
    </row>
    <row r="24" spans="1:11" ht="31.5" customHeight="1">
      <c r="A24" s="138">
        <v>4</v>
      </c>
      <c r="B24" s="32" t="s">
        <v>140</v>
      </c>
      <c r="C24" s="35" t="s">
        <v>39</v>
      </c>
      <c r="D24" s="78" t="s">
        <v>103</v>
      </c>
      <c r="E24" s="30">
        <v>3.75</v>
      </c>
      <c r="F24" s="109">
        <v>56.69</v>
      </c>
      <c r="G24" s="30">
        <v>488.16</v>
      </c>
      <c r="H24" s="59"/>
      <c r="I24" s="11"/>
      <c r="J24" s="11"/>
      <c r="K24" s="11"/>
    </row>
    <row r="25" spans="1:11" ht="17.25" customHeight="1">
      <c r="A25" s="78">
        <v>7</v>
      </c>
      <c r="B25" s="113" t="s">
        <v>104</v>
      </c>
      <c r="C25" s="137" t="s">
        <v>42</v>
      </c>
      <c r="D25" s="123" t="s">
        <v>180</v>
      </c>
      <c r="E25" s="30">
        <v>0</v>
      </c>
      <c r="F25" s="109">
        <v>147.03</v>
      </c>
      <c r="G25" s="30">
        <v>447.22</v>
      </c>
      <c r="H25" s="59"/>
      <c r="I25" s="11"/>
      <c r="J25" s="11"/>
      <c r="K25" s="11"/>
    </row>
    <row r="26" spans="1:11" ht="0.7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t="16.5" hidden="1" customHeight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78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30" hidden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42.75" hidden="1" customHeight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t="13.5" hidden="1" customHeight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idden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5" hidden="1" customHeight="1">
      <c r="A34" s="477" t="s">
        <v>95</v>
      </c>
      <c r="B34" s="477"/>
      <c r="C34" s="477"/>
      <c r="D34" s="477"/>
      <c r="E34" s="477"/>
      <c r="F34" s="477"/>
      <c r="G34" s="478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</row>
    <row r="36" spans="1:12" ht="27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60"/>
    </row>
    <row r="37" spans="1:12" ht="27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30.75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28.5" hidden="1" customHeight="1">
      <c r="A39" s="138">
        <v>19</v>
      </c>
      <c r="B39" s="32" t="s">
        <v>148</v>
      </c>
      <c r="C39" s="35" t="s">
        <v>37</v>
      </c>
      <c r="D39" s="78" t="s">
        <v>88</v>
      </c>
      <c r="E39" s="40">
        <v>0.22</v>
      </c>
      <c r="F39" s="122">
        <v>1213.55</v>
      </c>
      <c r="G39" s="30">
        <v>0</v>
      </c>
      <c r="H39" s="60"/>
    </row>
    <row r="40" spans="1:12" ht="30" hidden="1" customHeight="1">
      <c r="A40" s="138">
        <v>20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21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8.5" hidden="1" customHeight="1">
      <c r="A42" s="138">
        <v>22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8" hidden="1" customHeight="1">
      <c r="A43" s="138">
        <v>23</v>
      </c>
      <c r="B43" s="32" t="s">
        <v>54</v>
      </c>
      <c r="C43" s="35" t="s">
        <v>39</v>
      </c>
      <c r="D43" s="123" t="s">
        <v>116</v>
      </c>
      <c r="E43" s="40">
        <v>8</v>
      </c>
      <c r="F43" s="124">
        <v>141.12</v>
      </c>
      <c r="G43" s="30">
        <v>0</v>
      </c>
      <c r="H43" s="60"/>
      <c r="J43" s="43"/>
      <c r="K43" s="44"/>
      <c r="L43" s="45"/>
    </row>
    <row r="44" spans="1:12" ht="14.25" hidden="1" customHeight="1">
      <c r="A44" s="138">
        <v>24</v>
      </c>
      <c r="B44" s="32" t="s">
        <v>56</v>
      </c>
      <c r="C44" s="35" t="s">
        <v>39</v>
      </c>
      <c r="D44" s="123" t="s">
        <v>116</v>
      </c>
      <c r="E44" s="40">
        <v>16</v>
      </c>
      <c r="F44" s="124">
        <v>65.67</v>
      </c>
      <c r="G44" s="30">
        <v>0</v>
      </c>
      <c r="H44" s="60"/>
      <c r="J44" s="43"/>
      <c r="K44" s="44"/>
      <c r="L44" s="45"/>
    </row>
    <row r="45" spans="1:12" ht="14.25" hidden="1" customHeight="1">
      <c r="A45" s="282"/>
      <c r="B45" s="479" t="s">
        <v>89</v>
      </c>
      <c r="C45" s="477"/>
      <c r="D45" s="477"/>
      <c r="E45" s="477"/>
      <c r="F45" s="478"/>
      <c r="G45" s="40"/>
      <c r="H45" s="60"/>
      <c r="J45" s="43"/>
      <c r="K45" s="44"/>
      <c r="L45" s="45"/>
    </row>
    <row r="46" spans="1:12" ht="16.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38">
        <v>25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7" hidden="1" customHeight="1">
      <c r="A48" s="138">
        <v>26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17.25" hidden="1" customHeight="1">
      <c r="A49" s="138"/>
      <c r="B49" s="479" t="s">
        <v>59</v>
      </c>
      <c r="C49" s="477"/>
      <c r="D49" s="477"/>
      <c r="E49" s="477"/>
      <c r="F49" s="478"/>
      <c r="G49" s="121"/>
      <c r="H49" s="60"/>
      <c r="J49" s="43"/>
      <c r="K49" s="44"/>
      <c r="L49" s="45"/>
    </row>
    <row r="50" spans="1:12" ht="15.75" hidden="1" customHeight="1">
      <c r="A50" s="138">
        <v>27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0.75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v>0</v>
      </c>
      <c r="H52" s="60"/>
      <c r="J52" s="43"/>
      <c r="K52" s="44"/>
      <c r="L52" s="45"/>
    </row>
    <row r="53" spans="1:12" ht="16.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customHeight="1">
      <c r="A54" s="78">
        <v>8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7955.63</v>
      </c>
      <c r="H54" s="60"/>
      <c r="J54" s="43"/>
      <c r="K54" s="44"/>
      <c r="L54" s="45"/>
    </row>
    <row r="55" spans="1:12" ht="17.25" customHeight="1">
      <c r="A55" s="78">
        <v>9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619.54</v>
      </c>
      <c r="H55" s="60"/>
      <c r="J55" s="43"/>
      <c r="K55" s="44"/>
      <c r="L55" s="45"/>
    </row>
    <row r="56" spans="1:12" ht="15" customHeight="1">
      <c r="A56" s="78">
        <v>10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12447.78</v>
      </c>
      <c r="H56" s="60"/>
      <c r="J56" s="43"/>
      <c r="K56" s="44"/>
      <c r="L56" s="45"/>
    </row>
    <row r="57" spans="1:12" ht="15.75" hidden="1" customHeight="1">
      <c r="A57" s="78">
        <v>11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customHeight="1">
      <c r="A58" s="78">
        <v>12</v>
      </c>
      <c r="B58" s="283" t="s">
        <v>118</v>
      </c>
      <c r="C58" s="132" t="s">
        <v>42</v>
      </c>
      <c r="D58" s="284"/>
      <c r="E58" s="29"/>
      <c r="F58" s="122">
        <v>45.32</v>
      </c>
      <c r="G58" s="40">
        <v>543.84</v>
      </c>
      <c r="H58" s="60"/>
      <c r="J58" s="43"/>
      <c r="K58" s="44"/>
      <c r="L58" s="45"/>
    </row>
    <row r="59" spans="1:12" ht="32.25" customHeight="1">
      <c r="A59" s="78">
        <v>13</v>
      </c>
      <c r="B59" s="283" t="s">
        <v>119</v>
      </c>
      <c r="C59" s="132" t="s">
        <v>42</v>
      </c>
      <c r="D59" s="284"/>
      <c r="E59" s="29"/>
      <c r="F59" s="122">
        <v>42.28</v>
      </c>
      <c r="G59" s="40">
        <v>507.36</v>
      </c>
      <c r="H59" s="60"/>
      <c r="J59" s="43"/>
      <c r="K59" s="44"/>
      <c r="L59" s="45"/>
    </row>
    <row r="60" spans="1:12" ht="19.5" hidden="1" customHeight="1">
      <c r="A60" s="282"/>
      <c r="B60" s="432" t="s">
        <v>74</v>
      </c>
      <c r="C60" s="433"/>
      <c r="D60" s="433"/>
      <c r="E60" s="433"/>
      <c r="F60" s="434"/>
      <c r="G60" s="40"/>
      <c r="H60" s="60"/>
      <c r="J60" s="43"/>
      <c r="K60" s="44"/>
      <c r="L60" s="45"/>
    </row>
    <row r="61" spans="1:12" ht="29.25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  <c r="H61" s="60"/>
      <c r="J61" s="43"/>
      <c r="K61" s="44"/>
      <c r="L61" s="45"/>
    </row>
    <row r="62" spans="1:12" ht="1.5" hidden="1" customHeight="1">
      <c r="A62" s="78"/>
      <c r="B62" s="157" t="s">
        <v>120</v>
      </c>
      <c r="C62" s="157"/>
      <c r="D62" s="157"/>
      <c r="E62" s="40"/>
      <c r="F62" s="78"/>
      <c r="G62" s="40"/>
      <c r="H62" s="60"/>
      <c r="J62" s="43"/>
      <c r="K62" s="44"/>
      <c r="L62" s="45"/>
    </row>
    <row r="63" spans="1:12" ht="18" hidden="1" customHeight="1">
      <c r="A63" s="78">
        <v>37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38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5.7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6.5" hidden="1" customHeight="1">
      <c r="A66" s="78">
        <v>39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60"/>
      <c r="J66" s="43"/>
      <c r="K66" s="44"/>
      <c r="L66" s="45"/>
    </row>
    <row r="67" spans="1:20" ht="15" customHeight="1">
      <c r="A67" s="78"/>
      <c r="B67" s="247" t="s">
        <v>85</v>
      </c>
      <c r="C67" s="247"/>
      <c r="D67" s="247"/>
      <c r="E67" s="40"/>
      <c r="F67" s="78"/>
      <c r="G67" s="40"/>
      <c r="H67" s="56"/>
      <c r="J67" s="43"/>
      <c r="K67" s="44"/>
      <c r="L67" s="45"/>
    </row>
    <row r="68" spans="1:20">
      <c r="A68" s="78">
        <v>14</v>
      </c>
      <c r="B68" s="144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7"/>
      <c r="J68" s="72"/>
    </row>
    <row r="69" spans="1:20" ht="33" customHeight="1">
      <c r="A69" s="78">
        <v>15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7"/>
      <c r="J69" s="72"/>
    </row>
    <row r="70" spans="1:20">
      <c r="A70" s="282"/>
      <c r="B70" s="135" t="s">
        <v>136</v>
      </c>
      <c r="C70" s="138"/>
      <c r="D70" s="34"/>
      <c r="E70" s="34"/>
      <c r="F70" s="40"/>
      <c r="G70" s="105">
        <f>SUM(G17+G20+G21+G24+G25+G54+G55+G56+G58+G59+G68+G69)</f>
        <v>30021.390000000003</v>
      </c>
      <c r="H70" s="57"/>
      <c r="J70" s="72"/>
    </row>
    <row r="71" spans="1:20">
      <c r="A71" s="282"/>
      <c r="B71" s="303" t="s">
        <v>86</v>
      </c>
      <c r="C71" s="304"/>
      <c r="D71" s="304"/>
      <c r="E71" s="304"/>
      <c r="F71" s="304"/>
      <c r="G71" s="30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30021.390000000003</v>
      </c>
    </row>
    <row r="75" spans="1:20" ht="15.75" customHeight="1">
      <c r="A75" s="430" t="s">
        <v>225</v>
      </c>
      <c r="B75" s="430"/>
      <c r="C75" s="430"/>
      <c r="D75" s="430"/>
      <c r="E75" s="430"/>
      <c r="F75" s="430"/>
      <c r="G75" s="43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>
      <c r="A76" s="21" t="s">
        <v>7</v>
      </c>
      <c r="B76" s="452" t="s">
        <v>226</v>
      </c>
      <c r="C76" s="452"/>
      <c r="D76" s="452"/>
      <c r="E76" s="452"/>
      <c r="F76" s="452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>
      <c r="A77" s="86"/>
      <c r="B77" s="420" t="s">
        <v>8</v>
      </c>
      <c r="C77" s="420"/>
      <c r="D77" s="420"/>
      <c r="E77" s="420"/>
      <c r="F77" s="420"/>
      <c r="G77" s="5"/>
      <c r="H77" s="5"/>
      <c r="I77" s="5"/>
      <c r="J77" s="5"/>
      <c r="K77" s="5"/>
      <c r="L77" s="5"/>
      <c r="M77" s="5"/>
      <c r="N77" s="5"/>
      <c r="O77" s="5"/>
      <c r="P77" s="422"/>
      <c r="Q77" s="422"/>
      <c r="R77" s="422"/>
      <c r="S77" s="422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41" t="s">
        <v>9</v>
      </c>
      <c r="B79" s="441"/>
      <c r="C79" s="441"/>
      <c r="D79" s="441"/>
      <c r="E79" s="441"/>
      <c r="F79" s="441"/>
      <c r="G79" s="441"/>
    </row>
    <row r="80" spans="1:20" ht="15.75">
      <c r="A80" s="441" t="s">
        <v>10</v>
      </c>
      <c r="B80" s="441"/>
      <c r="C80" s="441"/>
      <c r="D80" s="441"/>
      <c r="E80" s="441"/>
      <c r="F80" s="441"/>
      <c r="G80" s="441"/>
    </row>
    <row r="81" spans="1:7" ht="15.75">
      <c r="A81" s="430" t="s">
        <v>90</v>
      </c>
      <c r="B81" s="430"/>
      <c r="C81" s="430"/>
      <c r="D81" s="430"/>
      <c r="E81" s="430"/>
      <c r="F81" s="430"/>
      <c r="G81" s="430"/>
    </row>
    <row r="82" spans="1:7" ht="15.75">
      <c r="A82" s="23"/>
    </row>
    <row r="83" spans="1:7" ht="15.75">
      <c r="A83" s="442" t="s">
        <v>12</v>
      </c>
      <c r="B83" s="442"/>
      <c r="C83" s="442"/>
      <c r="D83" s="442"/>
      <c r="E83" s="442"/>
      <c r="F83" s="442"/>
      <c r="G83" s="442"/>
    </row>
    <row r="84" spans="1:7" ht="15.75">
      <c r="A84" s="4"/>
    </row>
    <row r="85" spans="1:7" ht="15.75" customHeight="1">
      <c r="B85" s="92" t="s">
        <v>13</v>
      </c>
      <c r="C85" s="443" t="s">
        <v>149</v>
      </c>
      <c r="D85" s="443"/>
      <c r="E85" s="443"/>
      <c r="G85" s="52"/>
    </row>
    <row r="86" spans="1:7">
      <c r="A86" s="50"/>
      <c r="C86" s="420" t="s">
        <v>14</v>
      </c>
      <c r="D86" s="420"/>
      <c r="E86" s="420"/>
      <c r="G86" s="51" t="s">
        <v>15</v>
      </c>
    </row>
    <row r="87" spans="1:7" ht="15.75">
      <c r="A87" s="53"/>
      <c r="C87" s="24"/>
      <c r="D87" s="24"/>
      <c r="F87" s="24"/>
    </row>
    <row r="88" spans="1:7" ht="15.75" customHeight="1">
      <c r="B88" s="92" t="s">
        <v>16</v>
      </c>
      <c r="C88" s="421"/>
      <c r="D88" s="421"/>
      <c r="E88" s="421"/>
      <c r="G88" s="52"/>
    </row>
    <row r="89" spans="1:7" ht="16.5" customHeight="1">
      <c r="A89" s="50"/>
      <c r="C89" s="422" t="s">
        <v>14</v>
      </c>
      <c r="D89" s="422"/>
      <c r="E89" s="422"/>
      <c r="G89" s="51" t="s">
        <v>15</v>
      </c>
    </row>
    <row r="90" spans="1:7" ht="1.5" hidden="1" customHeight="1"/>
    <row r="91" spans="1:7" ht="15.75">
      <c r="A91" s="4" t="s">
        <v>17</v>
      </c>
    </row>
    <row r="92" spans="1:7">
      <c r="A92" s="413" t="s">
        <v>18</v>
      </c>
      <c r="B92" s="413"/>
      <c r="C92" s="413"/>
      <c r="D92" s="413"/>
      <c r="E92" s="413"/>
      <c r="F92" s="413"/>
      <c r="G92" s="413"/>
    </row>
    <row r="93" spans="1:7" ht="40.5" customHeight="1">
      <c r="A93" s="465" t="s">
        <v>19</v>
      </c>
      <c r="B93" s="465"/>
      <c r="C93" s="465"/>
      <c r="D93" s="465"/>
      <c r="E93" s="465"/>
      <c r="F93" s="465"/>
      <c r="G93" s="465"/>
    </row>
    <row r="94" spans="1:7" ht="27.75" customHeight="1">
      <c r="A94" s="465" t="s">
        <v>20</v>
      </c>
      <c r="B94" s="465"/>
      <c r="C94" s="465"/>
      <c r="D94" s="465"/>
      <c r="E94" s="465"/>
      <c r="F94" s="465"/>
      <c r="G94" s="465"/>
    </row>
    <row r="95" spans="1:7" ht="35.25" customHeight="1">
      <c r="A95" s="414" t="s">
        <v>25</v>
      </c>
      <c r="B95" s="414"/>
      <c r="C95" s="414"/>
      <c r="D95" s="414"/>
      <c r="E95" s="414"/>
      <c r="F95" s="414"/>
      <c r="G95" s="414"/>
    </row>
    <row r="96" spans="1:7" ht="20.25" customHeight="1">
      <c r="A96" s="414" t="s">
        <v>24</v>
      </c>
      <c r="B96" s="414"/>
      <c r="C96" s="414"/>
      <c r="D96" s="414"/>
      <c r="E96" s="414"/>
      <c r="F96" s="414"/>
      <c r="G96" s="414"/>
    </row>
    <row r="98" spans="1:6" ht="27.75" customHeight="1">
      <c r="A98" s="25" t="s">
        <v>23</v>
      </c>
      <c r="B98" s="25"/>
      <c r="C98" s="25"/>
      <c r="D98" s="25"/>
      <c r="E98" s="25"/>
      <c r="F98" s="25"/>
    </row>
  </sheetData>
  <autoFilter ref="G13:G73"/>
  <mergeCells count="29">
    <mergeCell ref="P77:S77"/>
    <mergeCell ref="A79:G79"/>
    <mergeCell ref="A80:G80"/>
    <mergeCell ref="A96:G96"/>
    <mergeCell ref="A83:G83"/>
    <mergeCell ref="C85:E85"/>
    <mergeCell ref="C86:E86"/>
    <mergeCell ref="C88:E88"/>
    <mergeCell ref="C89:E89"/>
    <mergeCell ref="A92:G92"/>
    <mergeCell ref="A93:G93"/>
    <mergeCell ref="A94:G94"/>
    <mergeCell ref="A95:G95"/>
    <mergeCell ref="A81:G81"/>
    <mergeCell ref="B45:F45"/>
    <mergeCell ref="B49:F49"/>
    <mergeCell ref="B60:F60"/>
    <mergeCell ref="B76:F76"/>
    <mergeCell ref="B77:F77"/>
    <mergeCell ref="A75:G75"/>
    <mergeCell ref="A15:G15"/>
    <mergeCell ref="A16:G16"/>
    <mergeCell ref="A18:G18"/>
    <mergeCell ref="A34:G34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7"/>
  <sheetViews>
    <sheetView view="pageLayout" topLeftCell="A11" zoomScale="91" zoomScaleNormal="80" zoomScalePageLayoutView="91" workbookViewId="0">
      <selection activeCell="A7" sqref="A7:G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6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8.75" customHeight="1">
      <c r="A3" s="492" t="s">
        <v>155</v>
      </c>
      <c r="B3" s="492"/>
      <c r="C3" s="492"/>
      <c r="D3" s="492"/>
      <c r="E3" s="492"/>
      <c r="F3" s="492"/>
      <c r="G3" s="492"/>
      <c r="H3" s="3"/>
      <c r="I3" s="3"/>
      <c r="J3" s="3"/>
    </row>
    <row r="4" spans="1:11" ht="33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5.75">
      <c r="A5" s="2"/>
      <c r="B5" s="435" t="s">
        <v>153</v>
      </c>
      <c r="C5" s="435"/>
      <c r="D5" s="435"/>
      <c r="E5" s="435"/>
      <c r="F5" s="435"/>
      <c r="G5" s="240"/>
      <c r="H5" s="2"/>
      <c r="I5" s="2"/>
      <c r="J5" s="2"/>
      <c r="K5" s="2"/>
    </row>
    <row r="6" spans="1:11" ht="15.75" customHeight="1">
      <c r="A6" s="240"/>
      <c r="B6" s="243"/>
      <c r="C6" s="243"/>
      <c r="D6" s="243"/>
      <c r="E6" s="3"/>
      <c r="F6" s="3"/>
      <c r="G6" s="302">
        <v>42643</v>
      </c>
      <c r="H6" s="3"/>
      <c r="I6" s="3"/>
      <c r="J6" s="3"/>
      <c r="K6" s="3"/>
    </row>
    <row r="7" spans="1:11" ht="78.75" customHeight="1">
      <c r="A7" s="429" t="s">
        <v>221</v>
      </c>
      <c r="B7" s="429"/>
      <c r="C7" s="429"/>
      <c r="D7" s="429"/>
      <c r="E7" s="429"/>
      <c r="F7" s="429"/>
      <c r="G7" s="429"/>
      <c r="H7" s="5"/>
      <c r="I7" s="5"/>
      <c r="J7" s="5"/>
      <c r="K7" s="5"/>
    </row>
    <row r="8" spans="1:11" ht="15.75">
      <c r="A8" s="4"/>
      <c r="B8" s="240"/>
      <c r="C8" s="240"/>
      <c r="D8" s="240"/>
      <c r="E8" s="240"/>
      <c r="F8" s="240"/>
      <c r="G8" s="240"/>
      <c r="H8" s="2"/>
      <c r="I8" s="2"/>
      <c r="J8" s="2"/>
      <c r="K8" s="2"/>
    </row>
    <row r="9" spans="1:11" ht="50.25" customHeight="1">
      <c r="A9" s="437" t="s">
        <v>217</v>
      </c>
      <c r="B9" s="437"/>
      <c r="C9" s="437"/>
      <c r="D9" s="437"/>
      <c r="E9" s="437"/>
      <c r="F9" s="437"/>
      <c r="G9" s="437"/>
      <c r="H9" s="2"/>
      <c r="I9" s="2"/>
      <c r="J9" s="2"/>
      <c r="K9" s="2"/>
    </row>
    <row r="10" spans="1:11" ht="15.75" customHeight="1">
      <c r="A10" s="3"/>
      <c r="B10" s="3"/>
      <c r="C10" s="300"/>
      <c r="D10" s="300"/>
      <c r="E10" s="300"/>
      <c r="F10" s="300"/>
      <c r="G10" s="300"/>
      <c r="H10" s="3"/>
    </row>
    <row r="11" spans="1:11" ht="16.5" customHeight="1">
      <c r="A11" s="4"/>
      <c r="B11" s="240"/>
      <c r="C11" s="240"/>
      <c r="D11" s="240"/>
      <c r="E11" s="240"/>
      <c r="F11" s="240"/>
      <c r="G11" s="240"/>
    </row>
    <row r="12" spans="1:11" ht="64.5" customHeight="1">
      <c r="A12" s="193" t="s">
        <v>1</v>
      </c>
      <c r="B12" s="193" t="s">
        <v>215</v>
      </c>
      <c r="C12" s="193" t="s">
        <v>3</v>
      </c>
      <c r="D12" s="193" t="s">
        <v>21</v>
      </c>
      <c r="E12" s="193" t="s">
        <v>22</v>
      </c>
      <c r="F12" s="193" t="s">
        <v>26</v>
      </c>
      <c r="G12" s="193" t="s">
        <v>4</v>
      </c>
    </row>
    <row r="13" spans="1:11" ht="15.75">
      <c r="A13" s="301">
        <v>1</v>
      </c>
      <c r="B13" s="301">
        <v>2</v>
      </c>
      <c r="C13" s="301">
        <v>3</v>
      </c>
      <c r="D13" s="301">
        <v>4</v>
      </c>
      <c r="E13" s="301">
        <v>5</v>
      </c>
      <c r="F13" s="301">
        <v>6</v>
      </c>
      <c r="G13" s="301">
        <v>7</v>
      </c>
      <c r="H13" s="11"/>
      <c r="I13" s="11"/>
      <c r="J13" s="11"/>
      <c r="K13" s="11"/>
    </row>
    <row r="14" spans="1:11" ht="15" customHeight="1">
      <c r="A14" s="446" t="s">
        <v>84</v>
      </c>
      <c r="B14" s="447"/>
      <c r="C14" s="447"/>
      <c r="D14" s="447"/>
      <c r="E14" s="447"/>
      <c r="F14" s="447"/>
      <c r="G14" s="448"/>
      <c r="H14" s="11"/>
      <c r="I14" s="11"/>
      <c r="J14" s="11"/>
      <c r="K14" s="11"/>
    </row>
    <row r="15" spans="1:11" ht="15.75">
      <c r="A15" s="446" t="s">
        <v>5</v>
      </c>
      <c r="B15" s="447"/>
      <c r="C15" s="447"/>
      <c r="D15" s="447"/>
      <c r="E15" s="447"/>
      <c r="F15" s="447"/>
      <c r="G15" s="448"/>
      <c r="H15" s="11"/>
      <c r="I15" s="11"/>
      <c r="J15" s="11"/>
      <c r="K15" s="11"/>
    </row>
    <row r="16" spans="1:11" ht="15.75">
      <c r="A16" s="184">
        <v>1</v>
      </c>
      <c r="B16" s="185" t="s">
        <v>27</v>
      </c>
      <c r="C16" s="186" t="s">
        <v>28</v>
      </c>
      <c r="D16" s="187"/>
      <c r="E16" s="188">
        <v>506.1</v>
      </c>
      <c r="F16" s="189">
        <v>4.53</v>
      </c>
      <c r="G16" s="190">
        <v>8182.99</v>
      </c>
      <c r="H16" s="11"/>
      <c r="I16" s="11"/>
      <c r="J16" s="11"/>
      <c r="K16" s="11"/>
    </row>
    <row r="17" spans="1:11" ht="15.75">
      <c r="A17" s="446" t="s">
        <v>191</v>
      </c>
      <c r="B17" s="447"/>
      <c r="C17" s="447"/>
      <c r="D17" s="447"/>
      <c r="E17" s="447"/>
      <c r="F17" s="447"/>
      <c r="G17" s="448"/>
      <c r="H17" s="58"/>
      <c r="I17" s="11"/>
      <c r="J17" s="11"/>
      <c r="K17" s="11"/>
    </row>
    <row r="18" spans="1:11" ht="15" customHeight="1">
      <c r="A18" s="184"/>
      <c r="B18" s="297" t="s">
        <v>36</v>
      </c>
      <c r="C18" s="298"/>
      <c r="D18" s="298"/>
      <c r="E18" s="298"/>
      <c r="F18" s="298"/>
      <c r="G18" s="299"/>
      <c r="H18" s="59"/>
      <c r="I18" s="11"/>
      <c r="J18" s="11"/>
      <c r="K18" s="11"/>
    </row>
    <row r="19" spans="1:11" ht="16.5" customHeight="1">
      <c r="A19" s="184">
        <v>2</v>
      </c>
      <c r="B19" s="194" t="s">
        <v>100</v>
      </c>
      <c r="C19" s="195" t="s">
        <v>37</v>
      </c>
      <c r="D19" s="187" t="s">
        <v>204</v>
      </c>
      <c r="E19" s="196">
        <v>2.31</v>
      </c>
      <c r="F19" s="189">
        <v>155.88999999999999</v>
      </c>
      <c r="G19" s="197">
        <v>187.63</v>
      </c>
      <c r="H19" s="59"/>
      <c r="I19" s="11"/>
      <c r="J19" s="11"/>
      <c r="K19" s="11"/>
    </row>
    <row r="20" spans="1:11" ht="35.25" customHeight="1">
      <c r="A20" s="184">
        <v>3</v>
      </c>
      <c r="B20" s="201" t="s">
        <v>216</v>
      </c>
      <c r="C20" s="195" t="s">
        <v>37</v>
      </c>
      <c r="D20" s="187" t="s">
        <v>205</v>
      </c>
      <c r="E20" s="197">
        <f>0.0024*3*4.5</f>
        <v>3.2399999999999998E-2</v>
      </c>
      <c r="F20" s="189">
        <v>258.63</v>
      </c>
      <c r="G20" s="190">
        <v>836.01</v>
      </c>
      <c r="H20" s="59"/>
      <c r="I20" s="11"/>
      <c r="J20" s="11"/>
      <c r="K20" s="11"/>
    </row>
    <row r="21" spans="1:11" ht="1.5" hidden="1" customHeight="1">
      <c r="A21" s="184">
        <v>4</v>
      </c>
      <c r="B21" s="198" t="s">
        <v>105</v>
      </c>
      <c r="C21" s="199" t="s">
        <v>42</v>
      </c>
      <c r="D21" s="202" t="s">
        <v>31</v>
      </c>
      <c r="E21" s="200">
        <v>0</v>
      </c>
      <c r="F21" s="189">
        <v>191.32</v>
      </c>
      <c r="G21" s="190">
        <v>0</v>
      </c>
      <c r="H21" s="59"/>
      <c r="I21" s="11"/>
      <c r="J21" s="11"/>
      <c r="K21" s="11"/>
    </row>
    <row r="22" spans="1:11" ht="15" hidden="1" customHeight="1">
      <c r="A22" s="184">
        <v>5</v>
      </c>
      <c r="B22" s="201" t="s">
        <v>35</v>
      </c>
      <c r="C22" s="195" t="s">
        <v>37</v>
      </c>
      <c r="D22" s="187" t="s">
        <v>102</v>
      </c>
      <c r="E22" s="200">
        <v>0</v>
      </c>
      <c r="F22" s="197">
        <v>3020.33</v>
      </c>
      <c r="G22" s="190">
        <v>0</v>
      </c>
      <c r="H22" s="59"/>
      <c r="I22" s="11"/>
      <c r="J22" s="11"/>
      <c r="K22" s="11"/>
    </row>
    <row r="23" spans="1:11" ht="36" customHeight="1">
      <c r="A23" s="184">
        <v>4</v>
      </c>
      <c r="B23" s="201" t="s">
        <v>140</v>
      </c>
      <c r="C23" s="195" t="s">
        <v>39</v>
      </c>
      <c r="D23" s="187" t="s">
        <v>206</v>
      </c>
      <c r="E23" s="197">
        <v>3.75</v>
      </c>
      <c r="F23" s="189">
        <v>56.69</v>
      </c>
      <c r="G23" s="197">
        <v>488.16</v>
      </c>
      <c r="H23" s="59"/>
      <c r="I23" s="11"/>
      <c r="J23" s="11"/>
      <c r="K23" s="11"/>
    </row>
    <row r="24" spans="1:11" ht="18" customHeight="1">
      <c r="A24" s="187">
        <v>5</v>
      </c>
      <c r="B24" s="198" t="s">
        <v>104</v>
      </c>
      <c r="C24" s="199" t="s">
        <v>42</v>
      </c>
      <c r="D24" s="202" t="s">
        <v>29</v>
      </c>
      <c r="E24" s="197">
        <v>0</v>
      </c>
      <c r="F24" s="189">
        <v>147.03</v>
      </c>
      <c r="G24" s="197">
        <v>894.43</v>
      </c>
      <c r="H24" s="59"/>
      <c r="I24" s="11"/>
      <c r="J24" s="11"/>
      <c r="K24" s="11"/>
    </row>
    <row r="25" spans="1:11" ht="31.5" hidden="1">
      <c r="A25" s="187">
        <v>8</v>
      </c>
      <c r="B25" s="198" t="s">
        <v>106</v>
      </c>
      <c r="C25" s="270" t="s">
        <v>41</v>
      </c>
      <c r="D25" s="202" t="s">
        <v>31</v>
      </c>
      <c r="E25" s="197"/>
      <c r="F25" s="189">
        <v>1136.33</v>
      </c>
      <c r="G25" s="197">
        <v>0</v>
      </c>
      <c r="H25" s="59"/>
      <c r="I25" s="11"/>
      <c r="J25" s="11"/>
      <c r="K25" s="11"/>
    </row>
    <row r="26" spans="1:11" ht="16.5" hidden="1" customHeight="1">
      <c r="A26" s="184"/>
      <c r="B26" s="271" t="s">
        <v>6</v>
      </c>
      <c r="C26" s="203"/>
      <c r="D26" s="272"/>
      <c r="E26" s="197"/>
      <c r="F26" s="196"/>
      <c r="G26" s="190"/>
      <c r="H26" s="59"/>
      <c r="I26" s="11"/>
      <c r="J26" s="11"/>
      <c r="K26" s="11"/>
    </row>
    <row r="27" spans="1:11" ht="16.5" hidden="1" customHeight="1">
      <c r="A27" s="204">
        <v>9</v>
      </c>
      <c r="B27" s="201" t="s">
        <v>32</v>
      </c>
      <c r="C27" s="195" t="s">
        <v>41</v>
      </c>
      <c r="D27" s="187" t="s">
        <v>31</v>
      </c>
      <c r="E27" s="197">
        <v>0</v>
      </c>
      <c r="F27" s="189">
        <v>1527.22</v>
      </c>
      <c r="G27" s="197">
        <v>0</v>
      </c>
      <c r="H27" s="59"/>
      <c r="I27" s="11"/>
      <c r="J27" s="11"/>
      <c r="K27" s="11"/>
    </row>
    <row r="28" spans="1:11" ht="16.5" hidden="1" customHeight="1">
      <c r="A28" s="204">
        <v>10</v>
      </c>
      <c r="B28" s="201" t="s">
        <v>108</v>
      </c>
      <c r="C28" s="195" t="s">
        <v>37</v>
      </c>
      <c r="D28" s="205" t="s">
        <v>109</v>
      </c>
      <c r="E28" s="197">
        <v>0</v>
      </c>
      <c r="F28" s="206">
        <v>2102.71</v>
      </c>
      <c r="G28" s="197">
        <v>0</v>
      </c>
      <c r="H28" s="59"/>
      <c r="I28" s="11"/>
      <c r="J28" s="11"/>
      <c r="K28" s="11"/>
    </row>
    <row r="29" spans="1:11" ht="31.5" hidden="1">
      <c r="A29" s="204">
        <v>11</v>
      </c>
      <c r="B29" s="198" t="s">
        <v>110</v>
      </c>
      <c r="C29" s="195" t="s">
        <v>37</v>
      </c>
      <c r="D29" s="202" t="s">
        <v>111</v>
      </c>
      <c r="E29" s="197">
        <v>0</v>
      </c>
      <c r="F29" s="189">
        <v>350.75</v>
      </c>
      <c r="G29" s="197">
        <v>0</v>
      </c>
      <c r="H29" s="59"/>
      <c r="I29" s="11"/>
      <c r="J29" s="11"/>
      <c r="K29" s="11"/>
    </row>
    <row r="30" spans="1:11" ht="63" hidden="1">
      <c r="A30" s="204">
        <v>12</v>
      </c>
      <c r="B30" s="198" t="s">
        <v>112</v>
      </c>
      <c r="C30" s="195" t="s">
        <v>37</v>
      </c>
      <c r="D30" s="202" t="s">
        <v>111</v>
      </c>
      <c r="E30" s="197">
        <v>0</v>
      </c>
      <c r="F30" s="189">
        <v>5803.28</v>
      </c>
      <c r="G30" s="197">
        <v>0</v>
      </c>
      <c r="H30" s="59"/>
      <c r="I30" s="11"/>
      <c r="J30" s="11"/>
      <c r="K30" s="11"/>
    </row>
    <row r="31" spans="1:11" ht="16.5" hidden="1" customHeight="1">
      <c r="A31" s="204">
        <v>13</v>
      </c>
      <c r="B31" s="201" t="s">
        <v>113</v>
      </c>
      <c r="C31" s="186" t="s">
        <v>37</v>
      </c>
      <c r="D31" s="202" t="s">
        <v>114</v>
      </c>
      <c r="E31" s="197">
        <v>0</v>
      </c>
      <c r="F31" s="189">
        <v>428.7</v>
      </c>
      <c r="G31" s="197">
        <v>0</v>
      </c>
      <c r="H31" s="59"/>
      <c r="I31" s="11"/>
      <c r="J31" s="11"/>
      <c r="K31" s="11"/>
    </row>
    <row r="32" spans="1:11" ht="15.75" hidden="1">
      <c r="A32" s="204">
        <v>14</v>
      </c>
      <c r="B32" s="207" t="s">
        <v>115</v>
      </c>
      <c r="C32" s="186" t="s">
        <v>42</v>
      </c>
      <c r="D32" s="194"/>
      <c r="E32" s="197">
        <v>0</v>
      </c>
      <c r="F32" s="206">
        <v>798</v>
      </c>
      <c r="G32" s="197">
        <v>0</v>
      </c>
      <c r="H32" s="59"/>
      <c r="I32" s="11"/>
      <c r="J32" s="11"/>
      <c r="K32" s="11"/>
    </row>
    <row r="33" spans="1:12" ht="15" customHeight="1">
      <c r="A33" s="454" t="s">
        <v>95</v>
      </c>
      <c r="B33" s="454"/>
      <c r="C33" s="454"/>
      <c r="D33" s="454"/>
      <c r="E33" s="454"/>
      <c r="F33" s="454"/>
      <c r="G33" s="455"/>
      <c r="H33" s="59"/>
      <c r="I33" s="11"/>
      <c r="J33" s="11"/>
      <c r="K33" s="11"/>
    </row>
    <row r="34" spans="1:12" ht="21" customHeight="1">
      <c r="A34" s="184">
        <v>6</v>
      </c>
      <c r="B34" s="201" t="s">
        <v>43</v>
      </c>
      <c r="C34" s="195" t="s">
        <v>37</v>
      </c>
      <c r="D34" s="187" t="s">
        <v>38</v>
      </c>
      <c r="E34" s="190">
        <v>0.42</v>
      </c>
      <c r="F34" s="208">
        <v>809.74</v>
      </c>
      <c r="G34" s="209">
        <v>602.28</v>
      </c>
      <c r="H34" s="59"/>
      <c r="I34" s="11"/>
    </row>
    <row r="35" spans="1:12" ht="19.5" customHeight="1">
      <c r="A35" s="184">
        <v>7</v>
      </c>
      <c r="B35" s="201" t="s">
        <v>44</v>
      </c>
      <c r="C35" s="195" t="s">
        <v>45</v>
      </c>
      <c r="D35" s="187" t="s">
        <v>38</v>
      </c>
      <c r="E35" s="190">
        <v>1.35</v>
      </c>
      <c r="F35" s="208">
        <v>72.81</v>
      </c>
      <c r="G35" s="209">
        <v>27.67</v>
      </c>
      <c r="H35" s="60"/>
    </row>
    <row r="36" spans="1:12" ht="21" customHeight="1">
      <c r="A36" s="184">
        <v>8</v>
      </c>
      <c r="B36" s="201" t="s">
        <v>46</v>
      </c>
      <c r="C36" s="195" t="s">
        <v>37</v>
      </c>
      <c r="D36" s="187" t="s">
        <v>38</v>
      </c>
      <c r="E36" s="190">
        <v>0.03</v>
      </c>
      <c r="F36" s="208">
        <v>579.48</v>
      </c>
      <c r="G36" s="209">
        <v>82.87</v>
      </c>
      <c r="H36" s="60"/>
    </row>
    <row r="37" spans="1:12" ht="21.75" customHeight="1">
      <c r="A37" s="184">
        <v>9</v>
      </c>
      <c r="B37" s="201" t="s">
        <v>47</v>
      </c>
      <c r="C37" s="195" t="s">
        <v>37</v>
      </c>
      <c r="D37" s="187" t="s">
        <v>38</v>
      </c>
      <c r="E37" s="190">
        <v>0.33</v>
      </c>
      <c r="F37" s="208">
        <v>579.48</v>
      </c>
      <c r="G37" s="209">
        <v>523.39</v>
      </c>
      <c r="H37" s="60"/>
    </row>
    <row r="38" spans="1:12" ht="18" customHeight="1">
      <c r="A38" s="184">
        <v>10</v>
      </c>
      <c r="B38" s="201" t="s">
        <v>214</v>
      </c>
      <c r="C38" s="195" t="s">
        <v>37</v>
      </c>
      <c r="D38" s="187" t="s">
        <v>38</v>
      </c>
      <c r="E38" s="190">
        <v>0.22</v>
      </c>
      <c r="F38" s="208">
        <v>1213.55</v>
      </c>
      <c r="G38" s="197">
        <v>752.16</v>
      </c>
      <c r="H38" s="60"/>
    </row>
    <row r="39" spans="1:12" ht="0.75" hidden="1" customHeight="1">
      <c r="A39" s="184">
        <v>20</v>
      </c>
      <c r="B39" s="201" t="s">
        <v>49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28.5" hidden="1" customHeight="1">
      <c r="A40" s="184">
        <v>21</v>
      </c>
      <c r="B40" s="201" t="s">
        <v>50</v>
      </c>
      <c r="C40" s="195" t="s">
        <v>51</v>
      </c>
      <c r="D40" s="187" t="s">
        <v>88</v>
      </c>
      <c r="E40" s="190">
        <v>0.02</v>
      </c>
      <c r="F40" s="208">
        <v>2730.49</v>
      </c>
      <c r="G40" s="209">
        <v>0</v>
      </c>
      <c r="H40" s="60"/>
    </row>
    <row r="41" spans="1:12" ht="30.75" hidden="1" customHeight="1">
      <c r="A41" s="184">
        <v>22</v>
      </c>
      <c r="B41" s="201" t="s">
        <v>52</v>
      </c>
      <c r="C41" s="195" t="s">
        <v>53</v>
      </c>
      <c r="D41" s="187" t="s">
        <v>88</v>
      </c>
      <c r="E41" s="190">
        <v>0.01</v>
      </c>
      <c r="F41" s="208">
        <v>5652.13</v>
      </c>
      <c r="G41" s="209">
        <v>0</v>
      </c>
      <c r="H41" s="60"/>
    </row>
    <row r="42" spans="1:12" ht="14.25" hidden="1" customHeight="1">
      <c r="A42" s="184">
        <v>23</v>
      </c>
      <c r="B42" s="201" t="s">
        <v>54</v>
      </c>
      <c r="C42" s="195" t="s">
        <v>39</v>
      </c>
      <c r="D42" s="202" t="s">
        <v>116</v>
      </c>
      <c r="E42" s="190">
        <v>8</v>
      </c>
      <c r="F42" s="210">
        <v>141.12</v>
      </c>
      <c r="G42" s="197">
        <v>0</v>
      </c>
      <c r="H42" s="60"/>
      <c r="J42" s="43"/>
      <c r="K42" s="44"/>
      <c r="L42" s="45"/>
    </row>
    <row r="43" spans="1:12" ht="15.75" hidden="1" customHeight="1">
      <c r="A43" s="184">
        <v>24</v>
      </c>
      <c r="B43" s="201" t="s">
        <v>56</v>
      </c>
      <c r="C43" s="195" t="s">
        <v>39</v>
      </c>
      <c r="D43" s="202" t="s">
        <v>116</v>
      </c>
      <c r="E43" s="190">
        <v>16</v>
      </c>
      <c r="F43" s="210">
        <v>65.67</v>
      </c>
      <c r="G43" s="197">
        <v>0</v>
      </c>
      <c r="H43" s="60"/>
      <c r="J43" s="43"/>
      <c r="K43" s="44"/>
      <c r="L43" s="45"/>
    </row>
    <row r="44" spans="1:12" ht="1.5" hidden="1" customHeight="1">
      <c r="A44" s="191"/>
      <c r="B44" s="462" t="s">
        <v>89</v>
      </c>
      <c r="C44" s="454"/>
      <c r="D44" s="454"/>
      <c r="E44" s="454"/>
      <c r="F44" s="454"/>
      <c r="G44" s="455"/>
      <c r="H44" s="60"/>
      <c r="J44" s="43"/>
      <c r="K44" s="44"/>
      <c r="L44" s="45"/>
    </row>
    <row r="45" spans="1:12" ht="16.5" hidden="1" customHeight="1">
      <c r="A45" s="191"/>
      <c r="B45" s="255" t="s">
        <v>58</v>
      </c>
      <c r="C45" s="195"/>
      <c r="D45" s="212"/>
      <c r="E45" s="212"/>
      <c r="F45" s="213"/>
      <c r="G45" s="190"/>
      <c r="H45" s="60"/>
      <c r="J45" s="43"/>
      <c r="K45" s="44"/>
      <c r="L45" s="45"/>
    </row>
    <row r="46" spans="1:12" ht="41.25" hidden="1" customHeight="1">
      <c r="A46" s="184">
        <v>25</v>
      </c>
      <c r="B46" s="201" t="s">
        <v>144</v>
      </c>
      <c r="C46" s="195" t="s">
        <v>70</v>
      </c>
      <c r="D46" s="193" t="s">
        <v>117</v>
      </c>
      <c r="E46" s="190">
        <v>0</v>
      </c>
      <c r="F46" s="208">
        <v>1547.28</v>
      </c>
      <c r="G46" s="209">
        <v>0</v>
      </c>
      <c r="H46" s="60"/>
      <c r="J46" s="43"/>
      <c r="K46" s="44"/>
      <c r="L46" s="45"/>
    </row>
    <row r="47" spans="1:12" ht="29.25" hidden="1" customHeight="1">
      <c r="A47" s="184">
        <v>26</v>
      </c>
      <c r="B47" s="198" t="s">
        <v>131</v>
      </c>
      <c r="C47" s="195" t="s">
        <v>70</v>
      </c>
      <c r="D47" s="193" t="s">
        <v>132</v>
      </c>
      <c r="E47" s="190"/>
      <c r="F47" s="208">
        <v>1547.28</v>
      </c>
      <c r="G47" s="209">
        <v>0</v>
      </c>
      <c r="H47" s="60"/>
      <c r="J47" s="43"/>
      <c r="K47" s="44"/>
      <c r="L47" s="45"/>
    </row>
    <row r="48" spans="1:12" ht="15.75" hidden="1" customHeight="1">
      <c r="A48" s="184"/>
      <c r="B48" s="462" t="s">
        <v>59</v>
      </c>
      <c r="C48" s="454"/>
      <c r="D48" s="454"/>
      <c r="E48" s="454"/>
      <c r="F48" s="455"/>
      <c r="G48" s="215"/>
      <c r="H48" s="60"/>
      <c r="J48" s="43"/>
      <c r="K48" s="44"/>
      <c r="L48" s="45"/>
    </row>
    <row r="49" spans="1:12" ht="16.5" hidden="1" customHeight="1">
      <c r="A49" s="184">
        <v>27</v>
      </c>
      <c r="B49" s="201" t="s">
        <v>60</v>
      </c>
      <c r="C49" s="195" t="s">
        <v>70</v>
      </c>
      <c r="D49" s="187" t="s">
        <v>71</v>
      </c>
      <c r="E49" s="190">
        <v>0</v>
      </c>
      <c r="F49" s="208">
        <v>793.61</v>
      </c>
      <c r="G49" s="209">
        <f>E49/2</f>
        <v>0</v>
      </c>
      <c r="H49" s="60"/>
      <c r="J49" s="43"/>
      <c r="K49" s="44"/>
      <c r="L49" s="45"/>
    </row>
    <row r="50" spans="1:12" ht="17.25" hidden="1" customHeight="1">
      <c r="A50" s="184"/>
      <c r="B50" s="211" t="s">
        <v>61</v>
      </c>
      <c r="C50" s="195"/>
      <c r="D50" s="193"/>
      <c r="E50" s="193"/>
      <c r="F50" s="187"/>
      <c r="G50" s="190"/>
      <c r="H50" s="60"/>
      <c r="J50" s="43"/>
      <c r="K50" s="44"/>
      <c r="L50" s="45"/>
    </row>
    <row r="51" spans="1:12" ht="15.75" hidden="1" customHeight="1">
      <c r="A51" s="184">
        <v>28</v>
      </c>
      <c r="B51" s="201" t="s">
        <v>62</v>
      </c>
      <c r="C51" s="195" t="s">
        <v>39</v>
      </c>
      <c r="D51" s="193" t="s">
        <v>31</v>
      </c>
      <c r="E51" s="190">
        <v>0</v>
      </c>
      <c r="F51" s="208">
        <v>222.4</v>
      </c>
      <c r="G51" s="209">
        <v>0</v>
      </c>
      <c r="H51" s="60"/>
      <c r="J51" s="43"/>
      <c r="K51" s="44"/>
      <c r="L51" s="45"/>
    </row>
    <row r="52" spans="1:12" ht="16.5" hidden="1" customHeight="1">
      <c r="A52" s="187">
        <v>29</v>
      </c>
      <c r="B52" s="201" t="s">
        <v>63</v>
      </c>
      <c r="C52" s="195" t="s">
        <v>39</v>
      </c>
      <c r="D52" s="193" t="s">
        <v>31</v>
      </c>
      <c r="E52" s="190">
        <v>0</v>
      </c>
      <c r="F52" s="208">
        <v>76.25</v>
      </c>
      <c r="G52" s="209">
        <f>E52/2</f>
        <v>0</v>
      </c>
      <c r="H52" s="60"/>
      <c r="J52" s="43"/>
      <c r="K52" s="44"/>
      <c r="L52" s="45"/>
    </row>
    <row r="53" spans="1:12" ht="16.5" hidden="1" customHeight="1">
      <c r="A53" s="187">
        <v>30</v>
      </c>
      <c r="B53" s="201" t="s">
        <v>64</v>
      </c>
      <c r="C53" s="195" t="s">
        <v>45</v>
      </c>
      <c r="D53" s="187" t="s">
        <v>71</v>
      </c>
      <c r="E53" s="190">
        <v>13.47</v>
      </c>
      <c r="F53" s="208">
        <v>212.15</v>
      </c>
      <c r="G53" s="190">
        <v>0</v>
      </c>
      <c r="H53" s="60"/>
      <c r="J53" s="43"/>
      <c r="K53" s="44"/>
      <c r="L53" s="45"/>
    </row>
    <row r="54" spans="1:12" ht="15" hidden="1" customHeight="1">
      <c r="A54" s="187">
        <v>31</v>
      </c>
      <c r="B54" s="201" t="s">
        <v>65</v>
      </c>
      <c r="C54" s="195" t="s">
        <v>72</v>
      </c>
      <c r="D54" s="187" t="s">
        <v>71</v>
      </c>
      <c r="E54" s="190">
        <v>1.35</v>
      </c>
      <c r="F54" s="208">
        <v>165.21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32</v>
      </c>
      <c r="B55" s="194" t="s">
        <v>66</v>
      </c>
      <c r="C55" s="195" t="s">
        <v>73</v>
      </c>
      <c r="D55" s="187" t="s">
        <v>71</v>
      </c>
      <c r="E55" s="190">
        <v>0</v>
      </c>
      <c r="F55" s="208">
        <v>2074.63</v>
      </c>
      <c r="G55" s="190">
        <v>0</v>
      </c>
      <c r="H55" s="60"/>
      <c r="J55" s="43"/>
      <c r="K55" s="44"/>
      <c r="L55" s="45"/>
    </row>
    <row r="56" spans="1:12" ht="17.25" customHeight="1">
      <c r="A56" s="187">
        <v>11</v>
      </c>
      <c r="B56" s="201" t="s">
        <v>82</v>
      </c>
      <c r="C56" s="195" t="s">
        <v>83</v>
      </c>
      <c r="D56" s="187" t="s">
        <v>71</v>
      </c>
      <c r="E56" s="217">
        <v>0</v>
      </c>
      <c r="F56" s="208">
        <v>49.88</v>
      </c>
      <c r="G56" s="190">
        <v>149.63999999999999</v>
      </c>
      <c r="H56" s="60"/>
      <c r="J56" s="43"/>
      <c r="K56" s="44"/>
      <c r="L56" s="45"/>
    </row>
    <row r="57" spans="1:12" ht="15.75" hidden="1" customHeight="1">
      <c r="A57" s="187">
        <v>34</v>
      </c>
      <c r="B57" s="218" t="s">
        <v>118</v>
      </c>
      <c r="C57" s="219" t="s">
        <v>42</v>
      </c>
      <c r="D57" s="220"/>
      <c r="E57" s="217"/>
      <c r="F57" s="208">
        <v>42.67</v>
      </c>
      <c r="G57" s="190">
        <v>0</v>
      </c>
      <c r="H57" s="60"/>
      <c r="J57" s="43"/>
      <c r="K57" s="44"/>
      <c r="L57" s="45"/>
    </row>
    <row r="58" spans="1:12" ht="24.75" hidden="1" customHeight="1">
      <c r="A58" s="187">
        <v>35</v>
      </c>
      <c r="B58" s="218" t="s">
        <v>119</v>
      </c>
      <c r="C58" s="219" t="s">
        <v>42</v>
      </c>
      <c r="D58" s="220"/>
      <c r="E58" s="217"/>
      <c r="F58" s="208">
        <v>39.81</v>
      </c>
      <c r="G58" s="190">
        <v>0</v>
      </c>
      <c r="H58" s="60"/>
      <c r="J58" s="43"/>
      <c r="K58" s="44"/>
      <c r="L58" s="45"/>
    </row>
    <row r="59" spans="1:12" ht="15.75" customHeight="1">
      <c r="A59" s="191"/>
      <c r="B59" s="446" t="s">
        <v>74</v>
      </c>
      <c r="C59" s="447"/>
      <c r="D59" s="447"/>
      <c r="E59" s="447"/>
      <c r="F59" s="447"/>
      <c r="G59" s="448"/>
      <c r="H59" s="60"/>
      <c r="J59" s="43"/>
      <c r="K59" s="44"/>
      <c r="L59" s="45"/>
    </row>
    <row r="60" spans="1:12" ht="31.5" customHeight="1">
      <c r="A60" s="187">
        <v>12</v>
      </c>
      <c r="B60" s="201" t="s">
        <v>67</v>
      </c>
      <c r="C60" s="195" t="s">
        <v>75</v>
      </c>
      <c r="D60" s="187" t="s">
        <v>71</v>
      </c>
      <c r="E60" s="190">
        <v>0</v>
      </c>
      <c r="F60" s="221">
        <v>3779.8</v>
      </c>
      <c r="G60" s="190">
        <v>4330.6000000000004</v>
      </c>
      <c r="H60" s="60"/>
      <c r="J60" s="43"/>
      <c r="K60" s="44"/>
      <c r="L60" s="45"/>
    </row>
    <row r="61" spans="1:12" ht="18" hidden="1" customHeight="1">
      <c r="A61" s="187"/>
      <c r="B61" s="456" t="s">
        <v>120</v>
      </c>
      <c r="C61" s="457"/>
      <c r="D61" s="458"/>
      <c r="E61" s="190"/>
      <c r="F61" s="187"/>
      <c r="G61" s="190"/>
      <c r="H61" s="60"/>
      <c r="J61" s="43"/>
      <c r="K61" s="44"/>
      <c r="L61" s="45"/>
    </row>
    <row r="62" spans="1:12" ht="16.5" hidden="1" customHeight="1">
      <c r="A62" s="187">
        <v>37</v>
      </c>
      <c r="B62" s="222" t="s">
        <v>121</v>
      </c>
      <c r="C62" s="219" t="s">
        <v>123</v>
      </c>
      <c r="D62" s="187"/>
      <c r="E62" s="190"/>
      <c r="F62" s="208">
        <v>501.62</v>
      </c>
      <c r="G62" s="190">
        <v>0</v>
      </c>
      <c r="H62" s="60"/>
      <c r="J62" s="95"/>
      <c r="K62" s="44"/>
      <c r="L62" s="45"/>
    </row>
    <row r="63" spans="1:12" ht="16.5" hidden="1" customHeight="1">
      <c r="A63" s="187">
        <v>38</v>
      </c>
      <c r="B63" s="222" t="s">
        <v>122</v>
      </c>
      <c r="C63" s="219" t="s">
        <v>39</v>
      </c>
      <c r="D63" s="187"/>
      <c r="E63" s="190"/>
      <c r="F63" s="208">
        <v>852.99</v>
      </c>
      <c r="G63" s="190">
        <v>0</v>
      </c>
      <c r="H63" s="60"/>
      <c r="J63" s="43"/>
      <c r="K63" s="44"/>
      <c r="L63" s="45"/>
    </row>
    <row r="64" spans="1:12" ht="18" hidden="1" customHeight="1">
      <c r="A64" s="187"/>
      <c r="B64" s="223" t="s">
        <v>124</v>
      </c>
      <c r="C64" s="219"/>
      <c r="D64" s="187"/>
      <c r="E64" s="190"/>
      <c r="F64" s="208"/>
      <c r="G64" s="190"/>
      <c r="H64" s="60"/>
      <c r="J64" s="43"/>
      <c r="K64" s="44"/>
      <c r="L64" s="45"/>
    </row>
    <row r="65" spans="1:20" ht="16.5" hidden="1" customHeight="1">
      <c r="A65" s="187">
        <v>39</v>
      </c>
      <c r="B65" s="224" t="s">
        <v>125</v>
      </c>
      <c r="C65" s="225" t="s">
        <v>126</v>
      </c>
      <c r="D65" s="71"/>
      <c r="E65" s="190"/>
      <c r="F65" s="210">
        <v>2759.44</v>
      </c>
      <c r="G65" s="190">
        <v>0</v>
      </c>
      <c r="H65" s="60"/>
      <c r="J65" s="43"/>
      <c r="K65" s="44"/>
      <c r="L65" s="45"/>
    </row>
    <row r="66" spans="1:20" ht="15" customHeight="1">
      <c r="A66" s="187"/>
      <c r="B66" s="446" t="s">
        <v>85</v>
      </c>
      <c r="C66" s="447"/>
      <c r="D66" s="447"/>
      <c r="E66" s="447"/>
      <c r="F66" s="447"/>
      <c r="G66" s="448"/>
      <c r="H66" s="56"/>
      <c r="I66" s="94"/>
      <c r="J66" s="43"/>
      <c r="K66" s="44"/>
      <c r="L66" s="45"/>
    </row>
    <row r="67" spans="1:20" ht="31.5">
      <c r="A67" s="187">
        <v>13</v>
      </c>
      <c r="B67" s="251" t="s">
        <v>133</v>
      </c>
      <c r="C67" s="195" t="s">
        <v>76</v>
      </c>
      <c r="D67" s="193" t="s">
        <v>77</v>
      </c>
      <c r="E67" s="193">
        <v>327.9</v>
      </c>
      <c r="F67" s="208">
        <v>2.1</v>
      </c>
      <c r="G67" s="197">
        <v>1896.72</v>
      </c>
      <c r="H67" s="57"/>
      <c r="I67" s="11"/>
      <c r="J67" s="72"/>
    </row>
    <row r="68" spans="1:20" ht="47.25">
      <c r="A68" s="187">
        <v>14</v>
      </c>
      <c r="B68" s="222" t="s">
        <v>127</v>
      </c>
      <c r="C68" s="195"/>
      <c r="D68" s="193"/>
      <c r="E68" s="193"/>
      <c r="F68" s="208">
        <v>1.63</v>
      </c>
      <c r="G68" s="197">
        <v>1472.22</v>
      </c>
      <c r="H68" s="57"/>
      <c r="I68" s="11"/>
      <c r="J68" s="72"/>
    </row>
    <row r="69" spans="1:20" ht="15.75">
      <c r="A69" s="191"/>
      <c r="B69" s="307" t="s">
        <v>136</v>
      </c>
      <c r="C69" s="308"/>
      <c r="D69" s="309"/>
      <c r="E69" s="309"/>
      <c r="F69" s="310"/>
      <c r="G69" s="311">
        <f>SUM(G16+G19+G20+G23+G24+G34+G35+G36+G37+G38+G56+G60+G67+G68)</f>
        <v>20426.770000000004</v>
      </c>
      <c r="H69" s="57"/>
      <c r="I69" s="11"/>
      <c r="J69" s="72"/>
    </row>
    <row r="70" spans="1:20" ht="15.75">
      <c r="A70" s="306"/>
      <c r="B70" s="493" t="s">
        <v>86</v>
      </c>
      <c r="C70" s="493"/>
      <c r="D70" s="493"/>
      <c r="E70" s="316"/>
      <c r="F70" s="254"/>
      <c r="G70" s="317"/>
      <c r="H70" s="57"/>
      <c r="I70" s="11"/>
      <c r="J70" s="72"/>
    </row>
    <row r="71" spans="1:20" ht="30.75" customHeight="1">
      <c r="A71" s="187">
        <v>15</v>
      </c>
      <c r="B71" s="312" t="s">
        <v>145</v>
      </c>
      <c r="C71" s="267" t="s">
        <v>39</v>
      </c>
      <c r="D71" s="313"/>
      <c r="E71" s="314"/>
      <c r="F71" s="267">
        <v>180.15</v>
      </c>
      <c r="G71" s="315">
        <v>180.15</v>
      </c>
      <c r="H71" s="57"/>
      <c r="I71" s="11"/>
      <c r="J71" s="72"/>
    </row>
    <row r="72" spans="1:20" ht="31.5">
      <c r="A72" s="187">
        <v>16</v>
      </c>
      <c r="B72" s="228" t="s">
        <v>134</v>
      </c>
      <c r="C72" s="187" t="s">
        <v>39</v>
      </c>
      <c r="D72" s="251"/>
      <c r="E72" s="193"/>
      <c r="F72" s="187">
        <v>79.09</v>
      </c>
      <c r="G72" s="190">
        <v>79.09</v>
      </c>
      <c r="H72" s="57"/>
      <c r="I72" s="11"/>
      <c r="J72" s="72"/>
    </row>
    <row r="73" spans="1:20" ht="15.75">
      <c r="A73" s="187"/>
      <c r="B73" s="251" t="s">
        <v>68</v>
      </c>
      <c r="C73" s="232"/>
      <c r="D73" s="233"/>
      <c r="E73" s="232">
        <v>1</v>
      </c>
      <c r="F73" s="232"/>
      <c r="G73" s="227">
        <f>G71+G72</f>
        <v>259.24</v>
      </c>
      <c r="I73" s="11"/>
      <c r="J73" s="11"/>
    </row>
    <row r="74" spans="1:20" ht="15.75">
      <c r="A74" s="187"/>
      <c r="B74" s="259" t="s">
        <v>128</v>
      </c>
      <c r="C74" s="193"/>
      <c r="D74" s="193"/>
      <c r="E74" s="234"/>
      <c r="F74" s="235"/>
      <c r="G74" s="236">
        <v>0</v>
      </c>
    </row>
    <row r="75" spans="1:20" ht="15.75">
      <c r="A75" s="48"/>
      <c r="B75" s="237" t="s">
        <v>69</v>
      </c>
      <c r="C75" s="214"/>
      <c r="D75" s="214"/>
      <c r="E75" s="214"/>
      <c r="F75" s="214"/>
      <c r="G75" s="238">
        <f>G69+G73</f>
        <v>20686.010000000006</v>
      </c>
    </row>
    <row r="76" spans="1:20" ht="15.75" customHeight="1">
      <c r="A76" s="430" t="s">
        <v>172</v>
      </c>
      <c r="B76" s="430"/>
      <c r="C76" s="430"/>
      <c r="D76" s="430"/>
      <c r="E76" s="430"/>
      <c r="F76" s="430"/>
      <c r="G76" s="43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"/>
    </row>
    <row r="77" spans="1:20" ht="15.75">
      <c r="A77" s="21" t="s">
        <v>7</v>
      </c>
      <c r="B77" s="452" t="s">
        <v>173</v>
      </c>
      <c r="C77" s="452"/>
      <c r="D77" s="452"/>
      <c r="E77" s="452"/>
      <c r="F77" s="452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</row>
    <row r="78" spans="1:20" ht="15.75">
      <c r="A78" s="252"/>
      <c r="B78" s="451" t="s">
        <v>8</v>
      </c>
      <c r="C78" s="451"/>
      <c r="D78" s="451"/>
      <c r="E78" s="451"/>
      <c r="F78" s="451"/>
      <c r="G78" s="257"/>
      <c r="H78" s="5"/>
      <c r="I78" s="5"/>
      <c r="J78" s="5"/>
      <c r="K78" s="5"/>
      <c r="L78" s="5"/>
      <c r="M78" s="5"/>
      <c r="N78" s="5"/>
      <c r="O78" s="5"/>
      <c r="P78" s="422"/>
      <c r="Q78" s="422"/>
      <c r="R78" s="422"/>
      <c r="S78" s="422"/>
    </row>
    <row r="79" spans="1:20" ht="15.75">
      <c r="A79" s="252"/>
      <c r="B79" s="300"/>
      <c r="C79" s="300"/>
      <c r="D79" s="300"/>
      <c r="E79" s="300"/>
      <c r="F79" s="300"/>
      <c r="G79" s="257"/>
      <c r="H79" s="5"/>
      <c r="I79" s="5"/>
      <c r="J79" s="5"/>
      <c r="K79" s="5"/>
      <c r="L79" s="5"/>
      <c r="M79" s="5"/>
      <c r="N79" s="5"/>
      <c r="O79" s="5"/>
      <c r="P79" s="245"/>
      <c r="Q79" s="245"/>
      <c r="R79" s="245"/>
      <c r="S79" s="245"/>
    </row>
    <row r="80" spans="1:20" ht="15.75">
      <c r="A80" s="258"/>
      <c r="B80" s="258"/>
      <c r="C80" s="258"/>
      <c r="D80" s="258"/>
      <c r="E80" s="258"/>
      <c r="F80" s="258"/>
      <c r="G80" s="258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41" t="s">
        <v>9</v>
      </c>
      <c r="B81" s="441"/>
      <c r="C81" s="441"/>
      <c r="D81" s="441"/>
      <c r="E81" s="441"/>
      <c r="F81" s="441"/>
      <c r="G81" s="441"/>
    </row>
    <row r="82" spans="1:7" ht="15.75">
      <c r="A82" s="441" t="s">
        <v>10</v>
      </c>
      <c r="B82" s="441"/>
      <c r="C82" s="441"/>
      <c r="D82" s="441"/>
      <c r="E82" s="441"/>
      <c r="F82" s="441"/>
      <c r="G82" s="441"/>
    </row>
    <row r="83" spans="1:7" ht="14.25" customHeight="1">
      <c r="A83" s="491" t="s">
        <v>90</v>
      </c>
      <c r="B83" s="491"/>
      <c r="C83" s="491"/>
      <c r="D83" s="491"/>
      <c r="E83" s="491"/>
      <c r="F83" s="491"/>
      <c r="G83" s="491"/>
    </row>
    <row r="84" spans="1:7">
      <c r="A84" s="291"/>
      <c r="B84" s="292"/>
      <c r="C84" s="292"/>
      <c r="D84" s="292"/>
      <c r="E84" s="292"/>
      <c r="F84" s="292"/>
      <c r="G84" s="292"/>
    </row>
    <row r="85" spans="1:7" ht="15.75">
      <c r="A85" s="442" t="s">
        <v>12</v>
      </c>
      <c r="B85" s="442"/>
      <c r="C85" s="442"/>
      <c r="D85" s="442"/>
      <c r="E85" s="442"/>
      <c r="F85" s="442"/>
      <c r="G85" s="442"/>
    </row>
    <row r="86" spans="1:7" ht="15.75">
      <c r="A86" s="4"/>
      <c r="B86" s="240"/>
      <c r="C86" s="240"/>
      <c r="D86" s="240"/>
      <c r="E86" s="240"/>
      <c r="F86" s="240"/>
      <c r="G86" s="240"/>
    </row>
    <row r="87" spans="1:7" ht="15.75" customHeight="1">
      <c r="A87" s="240"/>
      <c r="B87" s="243" t="s">
        <v>13</v>
      </c>
      <c r="C87" s="423" t="s">
        <v>154</v>
      </c>
      <c r="D87" s="423"/>
      <c r="E87" s="423"/>
      <c r="F87" s="240"/>
      <c r="G87" s="246"/>
    </row>
    <row r="88" spans="1:7" ht="15.75">
      <c r="A88" s="252"/>
      <c r="B88" s="240"/>
      <c r="C88" s="451" t="s">
        <v>14</v>
      </c>
      <c r="D88" s="451"/>
      <c r="E88" s="451"/>
      <c r="F88" s="240"/>
      <c r="G88" s="253" t="s">
        <v>15</v>
      </c>
    </row>
    <row r="89" spans="1:7" ht="15.75">
      <c r="A89" s="66"/>
      <c r="B89" s="240"/>
      <c r="C89" s="24"/>
      <c r="D89" s="24"/>
      <c r="E89" s="240"/>
      <c r="F89" s="24"/>
      <c r="G89" s="240"/>
    </row>
    <row r="90" spans="1:7" ht="15.75" customHeight="1">
      <c r="A90" s="240"/>
      <c r="B90" s="243" t="s">
        <v>16</v>
      </c>
      <c r="C90" s="421"/>
      <c r="D90" s="421"/>
      <c r="E90" s="421"/>
      <c r="F90" s="240"/>
      <c r="G90" s="246"/>
    </row>
    <row r="91" spans="1:7" ht="14.25" customHeight="1">
      <c r="A91" s="252"/>
      <c r="B91" s="240"/>
      <c r="C91" s="450" t="s">
        <v>14</v>
      </c>
      <c r="D91" s="450"/>
      <c r="E91" s="450"/>
      <c r="F91" s="240"/>
      <c r="G91" s="253" t="s">
        <v>15</v>
      </c>
    </row>
    <row r="92" spans="1:7" ht="15.75">
      <c r="A92" s="240"/>
      <c r="B92" s="240"/>
      <c r="C92" s="240"/>
      <c r="D92" s="240"/>
      <c r="E92" s="240"/>
      <c r="F92" s="240"/>
      <c r="G92" s="240"/>
    </row>
    <row r="100" spans="1:7" ht="15.75">
      <c r="A100" s="4" t="s">
        <v>17</v>
      </c>
    </row>
    <row r="101" spans="1:7">
      <c r="A101" s="413" t="s">
        <v>18</v>
      </c>
      <c r="B101" s="413"/>
      <c r="C101" s="413"/>
      <c r="D101" s="413"/>
      <c r="E101" s="413"/>
      <c r="F101" s="413"/>
      <c r="G101" s="413"/>
    </row>
    <row r="102" spans="1:7" ht="42.75" customHeight="1">
      <c r="A102" s="465" t="s">
        <v>19</v>
      </c>
      <c r="B102" s="465"/>
      <c r="C102" s="465"/>
      <c r="D102" s="465"/>
      <c r="E102" s="465"/>
      <c r="F102" s="465"/>
      <c r="G102" s="465"/>
    </row>
    <row r="103" spans="1:7" ht="28.5" customHeight="1">
      <c r="A103" s="465" t="s">
        <v>20</v>
      </c>
      <c r="B103" s="465"/>
      <c r="C103" s="465"/>
      <c r="D103" s="465"/>
      <c r="E103" s="465"/>
      <c r="F103" s="465"/>
      <c r="G103" s="465"/>
    </row>
    <row r="104" spans="1:7" ht="28.5" customHeight="1">
      <c r="A104" s="465" t="s">
        <v>25</v>
      </c>
      <c r="B104" s="465"/>
      <c r="C104" s="465"/>
      <c r="D104" s="465"/>
      <c r="E104" s="465"/>
      <c r="F104" s="465"/>
      <c r="G104" s="465"/>
    </row>
    <row r="105" spans="1:7" ht="16.5">
      <c r="A105" s="465" t="s">
        <v>24</v>
      </c>
      <c r="B105" s="465"/>
      <c r="C105" s="465"/>
      <c r="D105" s="465"/>
      <c r="E105" s="465"/>
      <c r="F105" s="465"/>
      <c r="G105" s="465"/>
    </row>
    <row r="107" spans="1:7">
      <c r="A107" s="25" t="s">
        <v>23</v>
      </c>
      <c r="B107" s="25"/>
      <c r="C107" s="25"/>
      <c r="D107" s="25"/>
      <c r="E107" s="25"/>
      <c r="F107" s="25"/>
    </row>
  </sheetData>
  <autoFilter ref="G12:G74"/>
  <mergeCells count="32">
    <mergeCell ref="B48:F48"/>
    <mergeCell ref="A76:G76"/>
    <mergeCell ref="B61:D61"/>
    <mergeCell ref="B70:D70"/>
    <mergeCell ref="B59:G59"/>
    <mergeCell ref="B66:G66"/>
    <mergeCell ref="A14:G14"/>
    <mergeCell ref="A15:G15"/>
    <mergeCell ref="A17:G17"/>
    <mergeCell ref="A33:G33"/>
    <mergeCell ref="B44:G44"/>
    <mergeCell ref="A3:G3"/>
    <mergeCell ref="A4:G4"/>
    <mergeCell ref="A7:G7"/>
    <mergeCell ref="A9:G9"/>
    <mergeCell ref="B5:F5"/>
    <mergeCell ref="P78:S78"/>
    <mergeCell ref="A81:G81"/>
    <mergeCell ref="A82:G82"/>
    <mergeCell ref="A83:G83"/>
    <mergeCell ref="A85:G85"/>
    <mergeCell ref="B77:F77"/>
    <mergeCell ref="C91:E91"/>
    <mergeCell ref="B78:F78"/>
    <mergeCell ref="C87:E87"/>
    <mergeCell ref="C88:E88"/>
    <mergeCell ref="C90:E90"/>
    <mergeCell ref="A101:G101"/>
    <mergeCell ref="A102:G102"/>
    <mergeCell ref="A103:G103"/>
    <mergeCell ref="A104:G104"/>
    <mergeCell ref="A105:G105"/>
  </mergeCells>
  <printOptions horizontalCentered="1" verticalCentered="1"/>
  <pageMargins left="0.31496062992125984" right="0.39370078740157483" top="0.26614010989010989" bottom="0.36057692307692307" header="0.31496062992125984" footer="0.19685039370078741"/>
  <pageSetup paperSize="9" scale="75" orientation="portrait" r:id="rId1"/>
  <headerFooter scaleWithDoc="0"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1"/>
  <sheetViews>
    <sheetView view="pageLayout" topLeftCell="A27" zoomScale="84" zoomScaleSheetLayoutView="84" zoomScalePageLayoutView="84" workbookViewId="0">
      <selection activeCell="C87" sqref="C87:E8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1" ht="18.75" customHeight="1">
      <c r="B1" s="99" t="s">
        <v>78</v>
      </c>
      <c r="G1" s="98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5" t="s">
        <v>156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6.75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5.75">
      <c r="A5" s="2"/>
      <c r="B5" s="435" t="s">
        <v>97</v>
      </c>
      <c r="C5" s="435"/>
      <c r="D5" s="435"/>
      <c r="E5" s="435"/>
      <c r="F5" s="435"/>
      <c r="H5" s="2"/>
      <c r="I5" s="2"/>
      <c r="J5" s="2"/>
      <c r="K5" s="2"/>
    </row>
    <row r="6" spans="1:11" ht="14.25" customHeight="1">
      <c r="A6" s="2"/>
      <c r="B6" s="62"/>
      <c r="C6" s="62"/>
      <c r="D6" s="62"/>
      <c r="E6" s="62"/>
      <c r="F6" s="62"/>
      <c r="G6" s="100">
        <v>42674</v>
      </c>
      <c r="H6" s="2"/>
      <c r="I6" s="2"/>
      <c r="J6" s="2"/>
      <c r="K6" s="2"/>
    </row>
    <row r="7" spans="1:11" ht="15.75" hidden="1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9" t="s">
        <v>221</v>
      </c>
      <c r="B8" s="429"/>
      <c r="C8" s="429"/>
      <c r="D8" s="429"/>
      <c r="E8" s="429"/>
      <c r="F8" s="429"/>
      <c r="G8" s="42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8.75" customHeight="1">
      <c r="A10" s="430" t="s">
        <v>166</v>
      </c>
      <c r="B10" s="430"/>
      <c r="C10" s="430"/>
      <c r="D10" s="430"/>
      <c r="E10" s="430"/>
      <c r="F10" s="430"/>
      <c r="G10" s="430"/>
      <c r="H10" s="2"/>
      <c r="I10" s="2"/>
      <c r="J10" s="2"/>
      <c r="K10" s="2"/>
    </row>
    <row r="11" spans="1:11" ht="15.75" hidden="1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32" t="s">
        <v>84</v>
      </c>
      <c r="B15" s="433"/>
      <c r="C15" s="433"/>
      <c r="D15" s="433"/>
      <c r="E15" s="433"/>
      <c r="F15" s="433"/>
      <c r="G15" s="434"/>
      <c r="H15" s="11"/>
      <c r="I15" s="11"/>
      <c r="J15" s="11"/>
      <c r="K15" s="11"/>
    </row>
    <row r="16" spans="1:11">
      <c r="A16" s="480" t="s">
        <v>5</v>
      </c>
      <c r="B16" s="481"/>
      <c r="C16" s="481"/>
      <c r="D16" s="481"/>
      <c r="E16" s="481"/>
      <c r="F16" s="481"/>
      <c r="G16" s="482"/>
      <c r="H16" s="11"/>
      <c r="I16" s="11"/>
      <c r="J16" s="11"/>
      <c r="K16" s="11"/>
    </row>
    <row r="17" spans="1:11">
      <c r="A17" s="12">
        <v>1</v>
      </c>
      <c r="B17" s="168" t="s">
        <v>27</v>
      </c>
      <c r="C17" s="28" t="s">
        <v>28</v>
      </c>
      <c r="D17" s="16"/>
      <c r="E17" s="108">
        <v>506.1</v>
      </c>
      <c r="F17" s="166">
        <v>4.53</v>
      </c>
      <c r="G17" s="76">
        <v>8182.99</v>
      </c>
      <c r="H17" s="11"/>
      <c r="I17" s="11"/>
      <c r="J17" s="11"/>
      <c r="K17" s="11"/>
    </row>
    <row r="18" spans="1:11">
      <c r="A18" s="480" t="s">
        <v>175</v>
      </c>
      <c r="B18" s="481"/>
      <c r="C18" s="481"/>
      <c r="D18" s="481"/>
      <c r="E18" s="481"/>
      <c r="F18" s="481"/>
      <c r="G18" s="482"/>
      <c r="H18" s="58">
        <f>G16+G18</f>
        <v>0</v>
      </c>
      <c r="I18" s="11"/>
      <c r="J18" s="11"/>
      <c r="K18" s="11"/>
    </row>
    <row r="19" spans="1:11" ht="15" customHeight="1">
      <c r="A19" s="12"/>
      <c r="B19" s="176" t="s">
        <v>36</v>
      </c>
      <c r="C19" s="177"/>
      <c r="D19" s="177"/>
      <c r="E19" s="177"/>
      <c r="F19" s="177"/>
      <c r="G19" s="178"/>
      <c r="H19" s="59"/>
      <c r="I19" s="11"/>
      <c r="J19" s="11"/>
      <c r="K19" s="11"/>
    </row>
    <row r="20" spans="1:11" ht="16.5" customHeight="1">
      <c r="A20" s="12">
        <v>2</v>
      </c>
      <c r="B20" s="41" t="s">
        <v>100</v>
      </c>
      <c r="C20" s="46" t="s">
        <v>37</v>
      </c>
      <c r="D20" s="16" t="s">
        <v>204</v>
      </c>
      <c r="E20" s="114">
        <v>2.31</v>
      </c>
      <c r="F20" s="166">
        <v>155.88999999999999</v>
      </c>
      <c r="G20" s="110">
        <v>187.63</v>
      </c>
      <c r="H20" s="101"/>
      <c r="I20" s="11"/>
      <c r="J20" s="11"/>
      <c r="K20" s="11"/>
    </row>
    <row r="21" spans="1:11" ht="30" customHeight="1">
      <c r="A21" s="12">
        <v>3</v>
      </c>
      <c r="B21" s="17" t="s">
        <v>216</v>
      </c>
      <c r="C21" s="46" t="s">
        <v>37</v>
      </c>
      <c r="D21" s="16" t="s">
        <v>205</v>
      </c>
      <c r="E21" s="110">
        <f>0.0024*3*4.5</f>
        <v>3.2399999999999998E-2</v>
      </c>
      <c r="F21" s="166">
        <v>258.63</v>
      </c>
      <c r="G21" s="76">
        <v>836.01</v>
      </c>
      <c r="H21" s="59"/>
      <c r="I21" s="11"/>
      <c r="J21" s="11"/>
      <c r="K21" s="11"/>
    </row>
    <row r="22" spans="1:11" ht="1.5" hidden="1" customHeight="1">
      <c r="A22" s="12">
        <v>4</v>
      </c>
      <c r="B22" s="111" t="s">
        <v>105</v>
      </c>
      <c r="C22" s="112" t="s">
        <v>42</v>
      </c>
      <c r="D22" s="145" t="s">
        <v>31</v>
      </c>
      <c r="E22" s="115">
        <v>0</v>
      </c>
      <c r="F22" s="166">
        <v>191.32</v>
      </c>
      <c r="G22" s="76">
        <v>0</v>
      </c>
      <c r="H22" s="59"/>
      <c r="I22" s="11"/>
      <c r="J22" s="11"/>
      <c r="K22" s="11"/>
    </row>
    <row r="23" spans="1:11" ht="16.5" hidden="1" customHeight="1">
      <c r="A23" s="12">
        <v>5</v>
      </c>
      <c r="B23" s="17" t="s">
        <v>35</v>
      </c>
      <c r="C23" s="46" t="s">
        <v>37</v>
      </c>
      <c r="D23" s="16" t="s">
        <v>102</v>
      </c>
      <c r="E23" s="115">
        <v>0</v>
      </c>
      <c r="F23" s="110">
        <v>3020.33</v>
      </c>
      <c r="G23" s="76">
        <v>0</v>
      </c>
      <c r="H23" s="59"/>
      <c r="I23" s="11"/>
      <c r="J23" s="11"/>
      <c r="K23" s="11"/>
    </row>
    <row r="24" spans="1:11" ht="29.25" customHeight="1">
      <c r="A24" s="12">
        <v>4</v>
      </c>
      <c r="B24" s="17" t="s">
        <v>140</v>
      </c>
      <c r="C24" s="46" t="s">
        <v>39</v>
      </c>
      <c r="D24" s="16" t="s">
        <v>206</v>
      </c>
      <c r="E24" s="110">
        <v>3.75</v>
      </c>
      <c r="F24" s="166">
        <v>56.69</v>
      </c>
      <c r="G24" s="110">
        <v>488.16</v>
      </c>
      <c r="H24" s="59"/>
      <c r="I24" s="11"/>
      <c r="J24" s="11"/>
      <c r="K24" s="11"/>
    </row>
    <row r="25" spans="1:11" ht="17.25" customHeight="1">
      <c r="A25" s="16">
        <v>5</v>
      </c>
      <c r="B25" s="111" t="s">
        <v>104</v>
      </c>
      <c r="C25" s="112" t="s">
        <v>42</v>
      </c>
      <c r="D25" s="145" t="s">
        <v>180</v>
      </c>
      <c r="E25" s="110">
        <v>0</v>
      </c>
      <c r="F25" s="166">
        <v>147.03</v>
      </c>
      <c r="G25" s="110">
        <v>894.43</v>
      </c>
      <c r="H25" s="59"/>
      <c r="I25" s="11"/>
      <c r="J25" s="11"/>
      <c r="K25" s="11"/>
    </row>
    <row r="26" spans="1:11" hidden="1">
      <c r="A26" s="16">
        <v>8</v>
      </c>
      <c r="B26" s="111" t="s">
        <v>106</v>
      </c>
      <c r="C26" s="159" t="s">
        <v>41</v>
      </c>
      <c r="D26" s="145" t="s">
        <v>31</v>
      </c>
      <c r="E26" s="110"/>
      <c r="F26" s="166">
        <v>1136.33</v>
      </c>
      <c r="G26" s="110">
        <v>0</v>
      </c>
      <c r="H26" s="59"/>
      <c r="I26" s="11"/>
      <c r="J26" s="11"/>
      <c r="K26" s="11"/>
    </row>
    <row r="27" spans="1:11" ht="1.5" customHeight="1">
      <c r="A27" s="12"/>
      <c r="B27" s="320" t="s">
        <v>6</v>
      </c>
      <c r="C27" s="318"/>
      <c r="D27" s="318"/>
      <c r="E27" s="318"/>
      <c r="F27" s="318"/>
      <c r="G27" s="319"/>
      <c r="H27" s="59"/>
      <c r="I27" s="11"/>
      <c r="J27" s="11"/>
      <c r="K27" s="11"/>
    </row>
    <row r="28" spans="1:11" ht="16.5" hidden="1" customHeight="1">
      <c r="A28" s="38">
        <v>9</v>
      </c>
      <c r="B28" s="17" t="s">
        <v>32</v>
      </c>
      <c r="C28" s="35" t="s">
        <v>41</v>
      </c>
      <c r="D28" s="16" t="s">
        <v>31</v>
      </c>
      <c r="E28" s="30">
        <v>0</v>
      </c>
      <c r="F28" s="166">
        <v>1527.22</v>
      </c>
      <c r="G28" s="110">
        <v>0</v>
      </c>
      <c r="H28" s="59"/>
      <c r="I28" s="11"/>
      <c r="J28" s="11"/>
      <c r="K28" s="11"/>
    </row>
    <row r="29" spans="1:11" ht="16.5" hidden="1" customHeight="1">
      <c r="A29" s="38">
        <v>10</v>
      </c>
      <c r="B29" s="17" t="s">
        <v>108</v>
      </c>
      <c r="C29" s="35" t="s">
        <v>37</v>
      </c>
      <c r="D29" s="155" t="s">
        <v>109</v>
      </c>
      <c r="E29" s="30">
        <v>0</v>
      </c>
      <c r="F29" s="167">
        <v>2102.71</v>
      </c>
      <c r="G29" s="110">
        <v>0</v>
      </c>
      <c r="H29" s="59"/>
      <c r="I29" s="11"/>
      <c r="J29" s="11"/>
      <c r="K29" s="11"/>
    </row>
    <row r="30" spans="1:11" hidden="1">
      <c r="A30" s="38">
        <v>11</v>
      </c>
      <c r="B30" s="111" t="s">
        <v>110</v>
      </c>
      <c r="C30" s="35" t="s">
        <v>37</v>
      </c>
      <c r="D30" s="145" t="s">
        <v>111</v>
      </c>
      <c r="E30" s="30">
        <v>0</v>
      </c>
      <c r="F30" s="166">
        <v>350.75</v>
      </c>
      <c r="G30" s="110">
        <v>0</v>
      </c>
      <c r="H30" s="59"/>
      <c r="I30" s="11"/>
      <c r="J30" s="11"/>
      <c r="K30" s="11"/>
    </row>
    <row r="31" spans="1:11" ht="54.75" hidden="1" customHeight="1">
      <c r="A31" s="38">
        <v>12</v>
      </c>
      <c r="B31" s="111" t="s">
        <v>112</v>
      </c>
      <c r="C31" s="35" t="s">
        <v>37</v>
      </c>
      <c r="D31" s="145" t="s">
        <v>111</v>
      </c>
      <c r="E31" s="30">
        <v>0</v>
      </c>
      <c r="F31" s="166">
        <v>5803.28</v>
      </c>
      <c r="G31" s="110">
        <v>0</v>
      </c>
      <c r="H31" s="59"/>
      <c r="I31" s="11"/>
      <c r="J31" s="11"/>
      <c r="K31" s="11"/>
    </row>
    <row r="32" spans="1:11" ht="13.5" hidden="1" customHeight="1">
      <c r="A32" s="38">
        <v>13</v>
      </c>
      <c r="B32" s="41" t="s">
        <v>113</v>
      </c>
      <c r="C32" s="28" t="s">
        <v>37</v>
      </c>
      <c r="D32" s="145" t="s">
        <v>114</v>
      </c>
      <c r="E32" s="30">
        <v>0</v>
      </c>
      <c r="F32" s="166">
        <v>428.7</v>
      </c>
      <c r="G32" s="110">
        <v>0</v>
      </c>
      <c r="H32" s="59"/>
      <c r="I32" s="11"/>
      <c r="J32" s="11"/>
      <c r="K32" s="11"/>
    </row>
    <row r="33" spans="1:12" hidden="1">
      <c r="A33" s="38">
        <v>14</v>
      </c>
      <c r="B33" s="175" t="s">
        <v>115</v>
      </c>
      <c r="C33" s="28" t="s">
        <v>42</v>
      </c>
      <c r="D33" s="33"/>
      <c r="E33" s="30">
        <v>0</v>
      </c>
      <c r="F33" s="167">
        <v>798</v>
      </c>
      <c r="G33" s="110">
        <v>0</v>
      </c>
      <c r="H33" s="59"/>
      <c r="I33" s="11"/>
      <c r="J33" s="11"/>
      <c r="K33" s="11"/>
    </row>
    <row r="34" spans="1:12" ht="15" customHeight="1">
      <c r="A34" s="477" t="s">
        <v>95</v>
      </c>
      <c r="B34" s="477"/>
      <c r="C34" s="477"/>
      <c r="D34" s="477"/>
      <c r="E34" s="477"/>
      <c r="F34" s="477"/>
      <c r="G34" s="478"/>
      <c r="H34" s="59"/>
      <c r="I34" s="11"/>
      <c r="J34" s="11"/>
      <c r="K34" s="11"/>
    </row>
    <row r="35" spans="1:12" ht="0.75" customHeight="1">
      <c r="A35" s="12">
        <v>15</v>
      </c>
      <c r="B35" s="17" t="s">
        <v>43</v>
      </c>
      <c r="C35" s="46" t="s">
        <v>37</v>
      </c>
      <c r="D35" s="16" t="s">
        <v>38</v>
      </c>
      <c r="E35" s="76">
        <v>0.42</v>
      </c>
      <c r="F35" s="119">
        <v>809.74</v>
      </c>
      <c r="G35" s="160">
        <v>0</v>
      </c>
      <c r="H35" s="59"/>
      <c r="I35" s="11"/>
    </row>
    <row r="36" spans="1:12" ht="28.5" hidden="1" customHeight="1">
      <c r="A36" s="12">
        <v>16</v>
      </c>
      <c r="B36" s="17" t="s">
        <v>44</v>
      </c>
      <c r="C36" s="46" t="s">
        <v>45</v>
      </c>
      <c r="D36" s="16" t="s">
        <v>38</v>
      </c>
      <c r="E36" s="76">
        <v>1.35</v>
      </c>
      <c r="F36" s="119">
        <v>72.81</v>
      </c>
      <c r="G36" s="160">
        <v>0</v>
      </c>
      <c r="H36" s="60"/>
    </row>
    <row r="37" spans="1:12" ht="30.75" hidden="1" customHeight="1">
      <c r="A37" s="12">
        <v>17</v>
      </c>
      <c r="B37" s="17" t="s">
        <v>46</v>
      </c>
      <c r="C37" s="46" t="s">
        <v>37</v>
      </c>
      <c r="D37" s="16" t="s">
        <v>38</v>
      </c>
      <c r="E37" s="76">
        <v>0.03</v>
      </c>
      <c r="F37" s="119">
        <v>579.48</v>
      </c>
      <c r="G37" s="160">
        <v>0</v>
      </c>
      <c r="H37" s="60"/>
    </row>
    <row r="38" spans="1:12" ht="30.75" hidden="1" customHeight="1">
      <c r="A38" s="12">
        <v>18</v>
      </c>
      <c r="B38" s="17" t="s">
        <v>47</v>
      </c>
      <c r="C38" s="46" t="s">
        <v>37</v>
      </c>
      <c r="D38" s="16" t="s">
        <v>38</v>
      </c>
      <c r="E38" s="76">
        <v>0.33</v>
      </c>
      <c r="F38" s="119">
        <v>579.48</v>
      </c>
      <c r="G38" s="160">
        <v>0</v>
      </c>
      <c r="H38" s="60"/>
    </row>
    <row r="39" spans="1:12" ht="27.75" hidden="1" customHeight="1">
      <c r="A39" s="12">
        <v>20</v>
      </c>
      <c r="B39" s="17" t="s">
        <v>148</v>
      </c>
      <c r="C39" s="46" t="s">
        <v>37</v>
      </c>
      <c r="D39" s="16" t="s">
        <v>88</v>
      </c>
      <c r="E39" s="76">
        <v>0.22</v>
      </c>
      <c r="F39" s="119">
        <v>1213.55</v>
      </c>
      <c r="G39" s="110">
        <v>0</v>
      </c>
      <c r="H39" s="60"/>
    </row>
    <row r="40" spans="1:12" ht="33" hidden="1" customHeight="1">
      <c r="A40" s="12">
        <v>21</v>
      </c>
      <c r="B40" s="17" t="s">
        <v>49</v>
      </c>
      <c r="C40" s="46" t="s">
        <v>37</v>
      </c>
      <c r="D40" s="16" t="s">
        <v>88</v>
      </c>
      <c r="E40" s="76">
        <v>0.22</v>
      </c>
      <c r="F40" s="119">
        <v>1213.55</v>
      </c>
      <c r="G40" s="160">
        <v>0</v>
      </c>
      <c r="H40" s="60"/>
    </row>
    <row r="41" spans="1:12" ht="31.5" hidden="1" customHeight="1">
      <c r="A41" s="12">
        <v>22</v>
      </c>
      <c r="B41" s="17" t="s">
        <v>50</v>
      </c>
      <c r="C41" s="46" t="s">
        <v>51</v>
      </c>
      <c r="D41" s="16" t="s">
        <v>88</v>
      </c>
      <c r="E41" s="76">
        <v>0.02</v>
      </c>
      <c r="F41" s="119">
        <v>2730.49</v>
      </c>
      <c r="G41" s="160">
        <v>0</v>
      </c>
      <c r="H41" s="60"/>
    </row>
    <row r="42" spans="1:12" ht="30.75" hidden="1" customHeight="1">
      <c r="A42" s="12">
        <v>23</v>
      </c>
      <c r="B42" s="17" t="s">
        <v>52</v>
      </c>
      <c r="C42" s="46" t="s">
        <v>53</v>
      </c>
      <c r="D42" s="16" t="s">
        <v>88</v>
      </c>
      <c r="E42" s="76">
        <v>0.01</v>
      </c>
      <c r="F42" s="119">
        <v>5652.13</v>
      </c>
      <c r="G42" s="160">
        <v>0</v>
      </c>
      <c r="H42" s="60"/>
    </row>
    <row r="43" spans="1:12" ht="17.25" customHeight="1">
      <c r="A43" s="12">
        <v>6</v>
      </c>
      <c r="B43" s="17" t="s">
        <v>54</v>
      </c>
      <c r="C43" s="46" t="s">
        <v>39</v>
      </c>
      <c r="D43" s="145" t="s">
        <v>116</v>
      </c>
      <c r="E43" s="76">
        <v>8</v>
      </c>
      <c r="F43" s="161">
        <v>141.12</v>
      </c>
      <c r="G43" s="110">
        <v>2257.92</v>
      </c>
      <c r="H43" s="60"/>
      <c r="J43" s="43"/>
      <c r="K43" s="44"/>
      <c r="L43" s="45"/>
    </row>
    <row r="44" spans="1:12" ht="16.5" customHeight="1">
      <c r="A44" s="12">
        <v>7</v>
      </c>
      <c r="B44" s="17" t="s">
        <v>56</v>
      </c>
      <c r="C44" s="46" t="s">
        <v>39</v>
      </c>
      <c r="D44" s="145" t="s">
        <v>116</v>
      </c>
      <c r="E44" s="76">
        <v>16</v>
      </c>
      <c r="F44" s="161">
        <v>65.67</v>
      </c>
      <c r="G44" s="110">
        <v>2101.44</v>
      </c>
      <c r="H44" s="60"/>
      <c r="J44" s="43"/>
      <c r="K44" s="44"/>
      <c r="L44" s="45"/>
    </row>
    <row r="45" spans="1:12" ht="14.25" hidden="1" customHeight="1">
      <c r="A45" s="15"/>
      <c r="B45" s="479" t="s">
        <v>89</v>
      </c>
      <c r="C45" s="477"/>
      <c r="D45" s="477"/>
      <c r="E45" s="477"/>
      <c r="F45" s="477"/>
      <c r="G45" s="478"/>
      <c r="H45" s="60"/>
      <c r="J45" s="43"/>
      <c r="K45" s="44"/>
      <c r="L45" s="45"/>
    </row>
    <row r="46" spans="1:12" ht="16.5" hidden="1" customHeight="1">
      <c r="A46" s="15"/>
      <c r="B46" s="162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2">
        <v>26</v>
      </c>
      <c r="B47" s="17" t="s">
        <v>144</v>
      </c>
      <c r="C47" s="46" t="s">
        <v>70</v>
      </c>
      <c r="D47" s="8" t="s">
        <v>117</v>
      </c>
      <c r="E47" s="76">
        <v>0</v>
      </c>
      <c r="F47" s="119">
        <v>1547.28</v>
      </c>
      <c r="G47" s="160">
        <v>0</v>
      </c>
      <c r="H47" s="60"/>
      <c r="J47" s="43"/>
      <c r="K47" s="44"/>
      <c r="L47" s="45"/>
    </row>
    <row r="48" spans="1:12" ht="1.5" hidden="1" customHeight="1">
      <c r="A48" s="12">
        <v>26</v>
      </c>
      <c r="B48" s="17" t="s">
        <v>144</v>
      </c>
      <c r="C48" s="46" t="s">
        <v>70</v>
      </c>
      <c r="D48" s="8" t="s">
        <v>117</v>
      </c>
      <c r="E48" s="76">
        <v>0</v>
      </c>
      <c r="F48" s="119">
        <v>1547.28</v>
      </c>
      <c r="G48" s="160">
        <v>0</v>
      </c>
      <c r="H48" s="60"/>
      <c r="J48" s="43"/>
      <c r="K48" s="44"/>
      <c r="L48" s="45"/>
    </row>
    <row r="49" spans="1:12" ht="16.5" hidden="1" customHeight="1">
      <c r="A49" s="12">
        <v>26</v>
      </c>
      <c r="B49" s="17" t="s">
        <v>144</v>
      </c>
      <c r="C49" s="46" t="s">
        <v>70</v>
      </c>
      <c r="D49" s="8" t="s">
        <v>117</v>
      </c>
      <c r="E49" s="76">
        <v>0</v>
      </c>
      <c r="F49" s="119">
        <v>1547.28</v>
      </c>
      <c r="G49" s="160">
        <v>0</v>
      </c>
      <c r="H49" s="60"/>
      <c r="J49" s="43"/>
      <c r="K49" s="44"/>
      <c r="L49" s="45"/>
    </row>
    <row r="50" spans="1:12" ht="42" hidden="1" customHeight="1">
      <c r="A50" s="12">
        <v>27</v>
      </c>
      <c r="B50" s="179" t="s">
        <v>131</v>
      </c>
      <c r="C50" s="35" t="s">
        <v>70</v>
      </c>
      <c r="D50" s="8" t="s">
        <v>132</v>
      </c>
      <c r="E50" s="40"/>
      <c r="F50" s="119">
        <v>1547.28</v>
      </c>
      <c r="G50" s="160">
        <v>0</v>
      </c>
      <c r="H50" s="60"/>
      <c r="J50" s="43"/>
      <c r="K50" s="44"/>
      <c r="L50" s="45"/>
    </row>
    <row r="51" spans="1:12" ht="15" hidden="1" customHeight="1">
      <c r="A51" s="138"/>
      <c r="B51" s="479" t="s">
        <v>59</v>
      </c>
      <c r="C51" s="477"/>
      <c r="D51" s="477"/>
      <c r="E51" s="477"/>
      <c r="F51" s="478"/>
      <c r="G51" s="121"/>
      <c r="H51" s="60"/>
      <c r="J51" s="43"/>
      <c r="K51" s="44"/>
      <c r="L51" s="45"/>
    </row>
    <row r="52" spans="1:12" ht="13.5" hidden="1" customHeight="1">
      <c r="A52" s="12">
        <v>28</v>
      </c>
      <c r="B52" s="17" t="s">
        <v>60</v>
      </c>
      <c r="C52" s="35" t="s">
        <v>70</v>
      </c>
      <c r="D52" s="16" t="s">
        <v>71</v>
      </c>
      <c r="E52" s="40">
        <v>0</v>
      </c>
      <c r="F52" s="119">
        <v>793.61</v>
      </c>
      <c r="G52" s="160">
        <f>E52/2</f>
        <v>0</v>
      </c>
      <c r="H52" s="60"/>
      <c r="J52" s="43"/>
      <c r="K52" s="44"/>
      <c r="L52" s="45"/>
    </row>
    <row r="53" spans="1:12" ht="15" hidden="1" customHeight="1">
      <c r="A53" s="12"/>
      <c r="B53" s="147" t="s">
        <v>61</v>
      </c>
      <c r="C53" s="46"/>
      <c r="D53" s="8"/>
      <c r="E53" s="8"/>
      <c r="F53" s="16"/>
      <c r="G53" s="76"/>
      <c r="H53" s="60"/>
      <c r="J53" s="43"/>
      <c r="K53" s="44"/>
      <c r="L53" s="45"/>
    </row>
    <row r="54" spans="1:12" ht="15" hidden="1" customHeight="1">
      <c r="A54" s="12">
        <v>29</v>
      </c>
      <c r="B54" s="17" t="s">
        <v>62</v>
      </c>
      <c r="C54" s="46" t="s">
        <v>39</v>
      </c>
      <c r="D54" s="8" t="s">
        <v>31</v>
      </c>
      <c r="E54" s="40">
        <v>0</v>
      </c>
      <c r="F54" s="119">
        <v>222.4</v>
      </c>
      <c r="G54" s="160">
        <v>0</v>
      </c>
      <c r="H54" s="60"/>
      <c r="J54" s="43"/>
      <c r="K54" s="44"/>
      <c r="L54" s="45"/>
    </row>
    <row r="55" spans="1:12" ht="15.75" hidden="1" customHeight="1">
      <c r="A55" s="16">
        <v>30</v>
      </c>
      <c r="B55" s="17" t="s">
        <v>63</v>
      </c>
      <c r="C55" s="46" t="s">
        <v>39</v>
      </c>
      <c r="D55" s="8" t="s">
        <v>31</v>
      </c>
      <c r="E55" s="40">
        <v>0</v>
      </c>
      <c r="F55" s="119">
        <v>76.25</v>
      </c>
      <c r="G55" s="160">
        <f>E55/2</f>
        <v>0</v>
      </c>
      <c r="H55" s="60"/>
      <c r="J55" s="43"/>
      <c r="K55" s="44"/>
      <c r="L55" s="45"/>
    </row>
    <row r="56" spans="1:12" ht="15" hidden="1" customHeight="1">
      <c r="A56" s="16">
        <v>31</v>
      </c>
      <c r="B56" s="17" t="s">
        <v>64</v>
      </c>
      <c r="C56" s="46" t="s">
        <v>45</v>
      </c>
      <c r="D56" s="16" t="s">
        <v>71</v>
      </c>
      <c r="E56" s="40">
        <v>13.47</v>
      </c>
      <c r="F56" s="119">
        <v>212.15</v>
      </c>
      <c r="G56" s="76">
        <v>0</v>
      </c>
      <c r="H56" s="60"/>
      <c r="J56" s="43"/>
      <c r="K56" s="44"/>
      <c r="L56" s="45"/>
    </row>
    <row r="57" spans="1:12" ht="16.5" hidden="1" customHeight="1">
      <c r="A57" s="16">
        <v>32</v>
      </c>
      <c r="B57" s="17" t="s">
        <v>65</v>
      </c>
      <c r="C57" s="46" t="s">
        <v>72</v>
      </c>
      <c r="D57" s="16" t="s">
        <v>71</v>
      </c>
      <c r="E57" s="40">
        <v>1.35</v>
      </c>
      <c r="F57" s="119">
        <v>165.21</v>
      </c>
      <c r="G57" s="76">
        <v>0</v>
      </c>
      <c r="H57" s="60"/>
      <c r="J57" s="43"/>
      <c r="K57" s="44"/>
      <c r="L57" s="45"/>
    </row>
    <row r="58" spans="1:12" ht="15" hidden="1" customHeight="1">
      <c r="A58" s="16">
        <v>33</v>
      </c>
      <c r="B58" s="41" t="s">
        <v>66</v>
      </c>
      <c r="C58" s="46" t="s">
        <v>73</v>
      </c>
      <c r="D58" s="16" t="s">
        <v>71</v>
      </c>
      <c r="E58" s="40">
        <v>0</v>
      </c>
      <c r="F58" s="119">
        <v>2074.63</v>
      </c>
      <c r="G58" s="76">
        <v>0</v>
      </c>
      <c r="H58" s="60"/>
      <c r="J58" s="43"/>
      <c r="K58" s="44"/>
      <c r="L58" s="45"/>
    </row>
    <row r="59" spans="1:12" ht="15.75" hidden="1" customHeight="1">
      <c r="A59" s="16">
        <v>34</v>
      </c>
      <c r="B59" s="41" t="s">
        <v>82</v>
      </c>
      <c r="C59" s="46" t="s">
        <v>83</v>
      </c>
      <c r="D59" s="16" t="s">
        <v>71</v>
      </c>
      <c r="E59" s="29">
        <v>0</v>
      </c>
      <c r="F59" s="119">
        <v>49.88</v>
      </c>
      <c r="G59" s="76">
        <v>0</v>
      </c>
      <c r="H59" s="60"/>
      <c r="J59" s="43"/>
      <c r="K59" s="44"/>
      <c r="L59" s="45"/>
    </row>
    <row r="60" spans="1:12" ht="15.75" hidden="1" customHeight="1">
      <c r="A60" s="16">
        <v>35</v>
      </c>
      <c r="B60" s="126" t="s">
        <v>118</v>
      </c>
      <c r="C60" s="127" t="s">
        <v>42</v>
      </c>
      <c r="D60" s="125"/>
      <c r="E60" s="29"/>
      <c r="F60" s="119">
        <v>42.67</v>
      </c>
      <c r="G60" s="76">
        <v>0</v>
      </c>
      <c r="H60" s="60"/>
      <c r="J60" s="43"/>
      <c r="K60" s="44"/>
      <c r="L60" s="45"/>
    </row>
    <row r="61" spans="1:12" ht="26.25" hidden="1" customHeight="1">
      <c r="A61" s="16">
        <v>36</v>
      </c>
      <c r="B61" s="126" t="s">
        <v>119</v>
      </c>
      <c r="C61" s="127" t="s">
        <v>42</v>
      </c>
      <c r="D61" s="125"/>
      <c r="E61" s="29"/>
      <c r="F61" s="119">
        <v>39.81</v>
      </c>
      <c r="G61" s="76">
        <v>0</v>
      </c>
      <c r="H61" s="60"/>
      <c r="J61" s="43"/>
      <c r="K61" s="44"/>
      <c r="L61" s="45"/>
    </row>
    <row r="62" spans="1:12" ht="0.75" customHeight="1">
      <c r="A62" s="15"/>
      <c r="B62" s="432" t="s">
        <v>74</v>
      </c>
      <c r="C62" s="433"/>
      <c r="D62" s="433"/>
      <c r="E62" s="433"/>
      <c r="F62" s="434"/>
      <c r="G62" s="76"/>
      <c r="H62" s="60"/>
      <c r="J62" s="43"/>
      <c r="K62" s="44"/>
      <c r="L62" s="45"/>
    </row>
    <row r="63" spans="1:12" ht="30" hidden="1" customHeight="1">
      <c r="A63" s="16">
        <v>37</v>
      </c>
      <c r="B63" s="17" t="s">
        <v>67</v>
      </c>
      <c r="C63" s="46" t="s">
        <v>75</v>
      </c>
      <c r="D63" s="16" t="s">
        <v>71</v>
      </c>
      <c r="E63" s="40">
        <v>0</v>
      </c>
      <c r="F63" s="165">
        <v>3779.8</v>
      </c>
      <c r="G63" s="76">
        <v>0</v>
      </c>
      <c r="H63" s="60"/>
      <c r="J63" s="43"/>
      <c r="K63" s="44"/>
      <c r="L63" s="45"/>
    </row>
    <row r="64" spans="1:12" ht="17.25" hidden="1" customHeight="1">
      <c r="A64" s="16"/>
      <c r="B64" s="498" t="s">
        <v>120</v>
      </c>
      <c r="C64" s="499"/>
      <c r="D64" s="500"/>
      <c r="E64" s="40"/>
      <c r="F64" s="16"/>
      <c r="G64" s="76"/>
      <c r="H64" s="60"/>
      <c r="J64" s="43"/>
      <c r="K64" s="44"/>
      <c r="L64" s="45"/>
    </row>
    <row r="65" spans="1:20" ht="19.5" hidden="1" customHeight="1">
      <c r="A65" s="16">
        <v>38</v>
      </c>
      <c r="B65" s="129" t="s">
        <v>121</v>
      </c>
      <c r="C65" s="132" t="s">
        <v>123</v>
      </c>
      <c r="D65" s="78"/>
      <c r="E65" s="40"/>
      <c r="F65" s="119">
        <v>501.62</v>
      </c>
      <c r="G65" s="76">
        <v>0</v>
      </c>
      <c r="H65" s="60"/>
      <c r="J65" s="43"/>
      <c r="K65" s="44"/>
      <c r="L65" s="45"/>
    </row>
    <row r="66" spans="1:20" ht="21" hidden="1" customHeight="1">
      <c r="A66" s="16">
        <v>39</v>
      </c>
      <c r="B66" s="129" t="s">
        <v>122</v>
      </c>
      <c r="C66" s="132" t="s">
        <v>39</v>
      </c>
      <c r="D66" s="78"/>
      <c r="E66" s="40"/>
      <c r="F66" s="119">
        <v>852.99</v>
      </c>
      <c r="G66" s="76">
        <v>0</v>
      </c>
      <c r="H66" s="60"/>
      <c r="J66" s="43"/>
      <c r="K66" s="44"/>
      <c r="L66" s="45"/>
    </row>
    <row r="67" spans="1:20" ht="16.5" hidden="1" customHeight="1">
      <c r="A67" s="16"/>
      <c r="B67" s="163" t="s">
        <v>124</v>
      </c>
      <c r="C67" s="132"/>
      <c r="D67" s="78"/>
      <c r="E67" s="40"/>
      <c r="F67" s="119"/>
      <c r="G67" s="76"/>
      <c r="H67" s="60"/>
      <c r="J67" s="43"/>
      <c r="K67" s="44"/>
      <c r="L67" s="45"/>
    </row>
    <row r="68" spans="1:20" ht="16.5" hidden="1" customHeight="1">
      <c r="A68" s="16">
        <v>40</v>
      </c>
      <c r="B68" s="153" t="s">
        <v>125</v>
      </c>
      <c r="C68" s="134" t="s">
        <v>126</v>
      </c>
      <c r="D68" s="130"/>
      <c r="E68" s="40"/>
      <c r="F68" s="161">
        <v>2759.44</v>
      </c>
      <c r="G68" s="76">
        <v>0</v>
      </c>
      <c r="H68" s="60">
        <v>3387.87</v>
      </c>
      <c r="J68" s="43"/>
      <c r="K68" s="44"/>
      <c r="L68" s="45"/>
    </row>
    <row r="69" spans="1:20" ht="16.5" customHeight="1">
      <c r="A69" s="16"/>
      <c r="B69" s="432" t="s">
        <v>85</v>
      </c>
      <c r="C69" s="433"/>
      <c r="D69" s="433"/>
      <c r="E69" s="433"/>
      <c r="F69" s="433"/>
      <c r="G69" s="434"/>
      <c r="H69" s="60"/>
      <c r="J69" s="43"/>
      <c r="K69" s="44"/>
      <c r="L69" s="45"/>
    </row>
    <row r="70" spans="1:20" ht="15" customHeight="1">
      <c r="A70" s="16">
        <v>8</v>
      </c>
      <c r="B70" s="148" t="s">
        <v>133</v>
      </c>
      <c r="C70" s="35" t="s">
        <v>76</v>
      </c>
      <c r="D70" s="8" t="s">
        <v>77</v>
      </c>
      <c r="E70" s="34">
        <v>327.9</v>
      </c>
      <c r="F70" s="119">
        <v>2.1</v>
      </c>
      <c r="G70" s="110">
        <v>1896.72</v>
      </c>
      <c r="H70" s="103">
        <v>570.54999999999995</v>
      </c>
      <c r="J70" s="43"/>
      <c r="K70" s="44"/>
      <c r="L70" s="45"/>
    </row>
    <row r="71" spans="1:20" ht="30" customHeight="1">
      <c r="A71" s="16">
        <v>9</v>
      </c>
      <c r="B71" s="129" t="s">
        <v>127</v>
      </c>
      <c r="C71" s="35"/>
      <c r="D71" s="34"/>
      <c r="E71" s="34"/>
      <c r="F71" s="119">
        <v>1.63</v>
      </c>
      <c r="G71" s="110">
        <v>1472.22</v>
      </c>
      <c r="H71" s="104">
        <f>SUM(H18:H70)</f>
        <v>3958.42</v>
      </c>
      <c r="J71" s="72"/>
    </row>
    <row r="72" spans="1:20">
      <c r="A72" s="15"/>
      <c r="B72" s="135" t="s">
        <v>136</v>
      </c>
      <c r="C72" s="12"/>
      <c r="D72" s="8"/>
      <c r="E72" s="8"/>
      <c r="F72" s="76"/>
      <c r="G72" s="89">
        <f>SUM(G17+G20+G21+G24+G25+G43+G44+G70+G71)</f>
        <v>18317.52</v>
      </c>
      <c r="H72" s="57"/>
      <c r="J72" s="72"/>
    </row>
    <row r="73" spans="1:20">
      <c r="A73" s="77"/>
      <c r="B73" s="494" t="s">
        <v>86</v>
      </c>
      <c r="C73" s="494"/>
      <c r="D73" s="494"/>
      <c r="E73" s="8"/>
      <c r="F73" s="76"/>
      <c r="G73" s="40"/>
      <c r="H73" s="57"/>
      <c r="J73" s="72"/>
    </row>
    <row r="74" spans="1:20">
      <c r="A74" s="82"/>
      <c r="B74" s="244" t="s">
        <v>68</v>
      </c>
      <c r="C74" s="36"/>
      <c r="D74" s="83"/>
      <c r="E74" s="36">
        <v>1</v>
      </c>
      <c r="F74" s="36"/>
      <c r="G74" s="89">
        <v>0</v>
      </c>
    </row>
    <row r="75" spans="1:20">
      <c r="A75" s="16"/>
      <c r="B75" s="172" t="s">
        <v>128</v>
      </c>
      <c r="C75" s="8"/>
      <c r="D75" s="8"/>
      <c r="E75" s="18"/>
      <c r="F75" s="19"/>
      <c r="G75" s="13">
        <v>0</v>
      </c>
    </row>
    <row r="76" spans="1:20" ht="15.75">
      <c r="A76" s="48"/>
      <c r="B76" s="154" t="s">
        <v>69</v>
      </c>
      <c r="C76" s="49"/>
      <c r="D76" s="49"/>
      <c r="E76" s="49"/>
      <c r="F76" s="49"/>
      <c r="G76" s="90">
        <f>G72+G74</f>
        <v>18317.52</v>
      </c>
    </row>
    <row r="77" spans="1:20" ht="15.75">
      <c r="A77" s="430" t="s">
        <v>174</v>
      </c>
      <c r="B77" s="430"/>
      <c r="C77" s="430"/>
      <c r="D77" s="430"/>
      <c r="E77" s="430"/>
      <c r="F77" s="430"/>
      <c r="G77" s="430"/>
      <c r="H77" s="3"/>
      <c r="I77" s="102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>
      <c r="A78" s="21" t="s">
        <v>7</v>
      </c>
      <c r="B78" s="496" t="s">
        <v>223</v>
      </c>
      <c r="C78" s="497"/>
      <c r="D78" s="497"/>
      <c r="E78" s="497"/>
      <c r="F78" s="497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</row>
    <row r="79" spans="1:20">
      <c r="A79" s="68"/>
      <c r="B79" s="495" t="s">
        <v>98</v>
      </c>
      <c r="C79" s="495"/>
      <c r="D79" s="495"/>
      <c r="E79" s="495"/>
      <c r="F79" s="495"/>
      <c r="G79" s="5"/>
      <c r="H79" s="5"/>
      <c r="I79" s="5"/>
      <c r="K79" s="5"/>
      <c r="L79" s="5"/>
      <c r="M79" s="5"/>
      <c r="N79" s="5"/>
      <c r="O79" s="5"/>
      <c r="P79" s="422"/>
      <c r="Q79" s="422"/>
      <c r="R79" s="422"/>
      <c r="S79" s="422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41" t="s">
        <v>9</v>
      </c>
      <c r="B81" s="441"/>
      <c r="C81" s="441"/>
      <c r="D81" s="441"/>
      <c r="E81" s="441"/>
      <c r="F81" s="441"/>
      <c r="G81" s="441"/>
    </row>
    <row r="82" spans="1:7" ht="15.75">
      <c r="A82" s="441" t="s">
        <v>10</v>
      </c>
      <c r="B82" s="441"/>
      <c r="C82" s="441"/>
      <c r="D82" s="441"/>
      <c r="E82" s="441"/>
      <c r="F82" s="441"/>
      <c r="G82" s="441"/>
    </row>
    <row r="83" spans="1:7" ht="15.75">
      <c r="A83" s="430" t="s">
        <v>11</v>
      </c>
      <c r="B83" s="430"/>
      <c r="C83" s="430"/>
      <c r="D83" s="430"/>
      <c r="E83" s="430"/>
      <c r="F83" s="430"/>
      <c r="G83" s="430"/>
    </row>
    <row r="84" spans="1:7" ht="15.75">
      <c r="A84" s="23"/>
    </row>
    <row r="85" spans="1:7" ht="15.75">
      <c r="A85" s="442" t="s">
        <v>12</v>
      </c>
      <c r="B85" s="442"/>
      <c r="C85" s="442"/>
      <c r="D85" s="442"/>
      <c r="E85" s="442"/>
      <c r="F85" s="442"/>
      <c r="G85" s="442"/>
    </row>
    <row r="86" spans="1:7" ht="15.75">
      <c r="A86" s="4"/>
    </row>
    <row r="87" spans="1:7" ht="15.75" customHeight="1">
      <c r="B87" s="97" t="s">
        <v>13</v>
      </c>
      <c r="C87" s="423" t="s">
        <v>154</v>
      </c>
      <c r="D87" s="423"/>
      <c r="E87" s="423"/>
      <c r="G87" s="63"/>
    </row>
    <row r="88" spans="1:7">
      <c r="A88" s="68"/>
      <c r="C88" s="420" t="s">
        <v>14</v>
      </c>
      <c r="D88" s="420"/>
      <c r="E88" s="420"/>
      <c r="G88" s="64" t="s">
        <v>15</v>
      </c>
    </row>
    <row r="89" spans="1:7" ht="15.75">
      <c r="A89" s="66"/>
      <c r="C89" s="24"/>
      <c r="D89" s="24"/>
      <c r="F89" s="24"/>
    </row>
    <row r="90" spans="1:7" ht="15.75" customHeight="1">
      <c r="B90" s="97" t="s">
        <v>16</v>
      </c>
      <c r="C90" s="421"/>
      <c r="D90" s="421"/>
      <c r="E90" s="421"/>
      <c r="G90" s="63"/>
    </row>
    <row r="91" spans="1:7">
      <c r="A91" s="68"/>
      <c r="C91" s="422" t="s">
        <v>14</v>
      </c>
      <c r="D91" s="422"/>
      <c r="E91" s="422"/>
      <c r="G91" s="64" t="s">
        <v>15</v>
      </c>
    </row>
    <row r="92" spans="1:7">
      <c r="A92" s="96"/>
      <c r="C92" s="96"/>
      <c r="D92" s="96"/>
      <c r="E92" s="96"/>
      <c r="G92" s="65"/>
    </row>
    <row r="93" spans="1:7" ht="13.5" customHeight="1">
      <c r="A93" s="4" t="s">
        <v>17</v>
      </c>
    </row>
    <row r="94" spans="1:7">
      <c r="A94" s="413" t="s">
        <v>18</v>
      </c>
      <c r="B94" s="413"/>
      <c r="C94" s="413"/>
      <c r="D94" s="413"/>
      <c r="E94" s="413"/>
      <c r="F94" s="413"/>
      <c r="G94" s="413"/>
    </row>
    <row r="95" spans="1:7" ht="45.75" customHeight="1">
      <c r="A95" s="414" t="s">
        <v>19</v>
      </c>
      <c r="B95" s="414"/>
      <c r="C95" s="414"/>
      <c r="D95" s="414"/>
      <c r="E95" s="414"/>
      <c r="F95" s="414"/>
      <c r="G95" s="414"/>
    </row>
    <row r="96" spans="1:7" ht="31.5" customHeight="1">
      <c r="A96" s="414" t="s">
        <v>20</v>
      </c>
      <c r="B96" s="414"/>
      <c r="C96" s="414"/>
      <c r="D96" s="414"/>
      <c r="E96" s="414"/>
      <c r="F96" s="414"/>
      <c r="G96" s="414"/>
    </row>
    <row r="97" spans="1:7" ht="30.75" customHeight="1">
      <c r="A97" s="414" t="s">
        <v>25</v>
      </c>
      <c r="B97" s="414"/>
      <c r="C97" s="414"/>
      <c r="D97" s="414"/>
      <c r="E97" s="414"/>
      <c r="F97" s="414"/>
      <c r="G97" s="414"/>
    </row>
    <row r="98" spans="1:7" ht="16.5">
      <c r="A98" s="465" t="s">
        <v>24</v>
      </c>
      <c r="B98" s="465"/>
      <c r="C98" s="465"/>
      <c r="D98" s="465"/>
      <c r="E98" s="465"/>
      <c r="F98" s="465"/>
      <c r="G98" s="465"/>
    </row>
    <row r="101" spans="1:7">
      <c r="A101" s="25" t="s">
        <v>23</v>
      </c>
      <c r="B101" s="25"/>
      <c r="C101" s="25"/>
      <c r="D101" s="25"/>
      <c r="E101" s="25"/>
      <c r="F101" s="25"/>
    </row>
  </sheetData>
  <autoFilter ref="G13:G75"/>
  <mergeCells count="32">
    <mergeCell ref="B69:G69"/>
    <mergeCell ref="A3:G3"/>
    <mergeCell ref="A4:G4"/>
    <mergeCell ref="B5:F5"/>
    <mergeCell ref="A8:G8"/>
    <mergeCell ref="A10:G10"/>
    <mergeCell ref="B51:F51"/>
    <mergeCell ref="B62:F62"/>
    <mergeCell ref="B64:D64"/>
    <mergeCell ref="A15:G15"/>
    <mergeCell ref="A16:G16"/>
    <mergeCell ref="A18:G18"/>
    <mergeCell ref="A34:G34"/>
    <mergeCell ref="B45:G45"/>
    <mergeCell ref="P79:S79"/>
    <mergeCell ref="A81:G81"/>
    <mergeCell ref="A82:G82"/>
    <mergeCell ref="A83:G83"/>
    <mergeCell ref="A85:G85"/>
    <mergeCell ref="A98:G98"/>
    <mergeCell ref="B73:D73"/>
    <mergeCell ref="A94:G94"/>
    <mergeCell ref="A95:G95"/>
    <mergeCell ref="A96:G96"/>
    <mergeCell ref="A97:G97"/>
    <mergeCell ref="C91:E91"/>
    <mergeCell ref="B79:F79"/>
    <mergeCell ref="C87:E87"/>
    <mergeCell ref="C88:E88"/>
    <mergeCell ref="C90:E90"/>
    <mergeCell ref="B78:F78"/>
    <mergeCell ref="A77:G77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6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70" t="s">
        <v>227</v>
      </c>
      <c r="G1" s="69"/>
      <c r="H1" s="1"/>
      <c r="I1" s="1"/>
      <c r="J1" s="1"/>
      <c r="K1" s="1"/>
    </row>
    <row r="2" spans="1:11" ht="15.75" customHeight="1">
      <c r="A2" s="71" t="s">
        <v>99</v>
      </c>
      <c r="H2" s="2"/>
      <c r="I2" s="2"/>
      <c r="J2" s="2"/>
      <c r="K2" s="2"/>
    </row>
    <row r="3" spans="1:11" ht="15.75" customHeight="1">
      <c r="A3" s="435" t="s">
        <v>272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1.5" customHeight="1">
      <c r="A4" s="436" t="s">
        <v>329</v>
      </c>
      <c r="B4" s="436"/>
      <c r="C4" s="436"/>
      <c r="D4" s="436"/>
      <c r="E4" s="436"/>
      <c r="F4" s="436"/>
      <c r="G4" s="436"/>
    </row>
    <row r="5" spans="1:11" ht="15.75" customHeight="1">
      <c r="A5" s="435" t="s">
        <v>273</v>
      </c>
      <c r="B5" s="438"/>
      <c r="C5" s="438"/>
      <c r="D5" s="438"/>
      <c r="E5" s="438"/>
      <c r="F5" s="438"/>
      <c r="G5" s="438"/>
      <c r="H5" s="2"/>
      <c r="I5" s="2"/>
      <c r="J5" s="2"/>
      <c r="K5" s="2"/>
    </row>
    <row r="6" spans="1:11" ht="15.75" customHeight="1">
      <c r="A6" s="2"/>
      <c r="B6" s="392"/>
      <c r="C6" s="392"/>
      <c r="D6" s="392"/>
      <c r="E6" s="392"/>
      <c r="F6" s="392"/>
      <c r="G6" s="84">
        <v>42735</v>
      </c>
      <c r="H6" s="2"/>
      <c r="I6" s="2"/>
      <c r="J6" s="2"/>
      <c r="K6" s="2"/>
    </row>
    <row r="7" spans="1:11" ht="15.75" customHeight="1">
      <c r="B7" s="389"/>
      <c r="C7" s="389"/>
      <c r="D7" s="389"/>
      <c r="E7" s="3"/>
      <c r="F7" s="3"/>
      <c r="H7" s="3"/>
      <c r="I7" s="3"/>
      <c r="J7" s="3"/>
      <c r="K7" s="3"/>
    </row>
    <row r="8" spans="1:11" ht="78.75" customHeight="1">
      <c r="A8" s="429" t="s">
        <v>340</v>
      </c>
      <c r="B8" s="429"/>
      <c r="C8" s="429"/>
      <c r="D8" s="429"/>
      <c r="E8" s="429"/>
      <c r="F8" s="429"/>
      <c r="G8" s="42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37" t="s">
        <v>330</v>
      </c>
      <c r="B10" s="437"/>
      <c r="C10" s="437"/>
      <c r="D10" s="437"/>
      <c r="E10" s="437"/>
      <c r="F10" s="437"/>
      <c r="G10" s="437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5.75" customHeight="1">
      <c r="A15" s="431" t="s">
        <v>84</v>
      </c>
      <c r="B15" s="431"/>
      <c r="C15" s="431"/>
      <c r="D15" s="431"/>
      <c r="E15" s="431"/>
      <c r="F15" s="431"/>
      <c r="G15" s="431"/>
      <c r="H15" s="11"/>
      <c r="I15" s="11"/>
      <c r="J15" s="11"/>
      <c r="K15" s="11"/>
    </row>
    <row r="16" spans="1:11" ht="15.75" customHeight="1">
      <c r="A16" s="431" t="s">
        <v>5</v>
      </c>
      <c r="B16" s="431"/>
      <c r="C16" s="431"/>
      <c r="D16" s="431"/>
      <c r="E16" s="431"/>
      <c r="F16" s="431"/>
      <c r="G16" s="431"/>
      <c r="H16" s="11"/>
      <c r="I16" s="11"/>
      <c r="J16" s="11"/>
      <c r="K16" s="11"/>
    </row>
    <row r="17" spans="1:11" ht="15.75" customHeight="1">
      <c r="A17" s="78">
        <v>1</v>
      </c>
      <c r="B17" s="113" t="s">
        <v>229</v>
      </c>
      <c r="C17" s="137" t="s">
        <v>274</v>
      </c>
      <c r="D17" s="113" t="s">
        <v>275</v>
      </c>
      <c r="E17" s="394"/>
      <c r="F17" s="109">
        <v>218.21</v>
      </c>
      <c r="G17" s="395">
        <v>1540.34</v>
      </c>
      <c r="H17" s="11"/>
      <c r="I17" s="11"/>
      <c r="J17" s="11"/>
      <c r="K17" s="11"/>
    </row>
    <row r="18" spans="1:11" ht="15.75" customHeight="1">
      <c r="A18" s="78">
        <v>2</v>
      </c>
      <c r="B18" s="113" t="s">
        <v>270</v>
      </c>
      <c r="C18" s="137" t="s">
        <v>274</v>
      </c>
      <c r="D18" s="113" t="s">
        <v>276</v>
      </c>
      <c r="E18" s="394"/>
      <c r="F18" s="109">
        <v>218.21</v>
      </c>
      <c r="G18" s="395">
        <v>2050.0100000000002</v>
      </c>
      <c r="H18" s="59"/>
      <c r="I18" s="11"/>
      <c r="J18" s="11"/>
      <c r="K18" s="11"/>
    </row>
    <row r="19" spans="1:11" ht="15.75" customHeight="1">
      <c r="A19" s="78">
        <v>3</v>
      </c>
      <c r="B19" s="113" t="s">
        <v>271</v>
      </c>
      <c r="C19" s="137" t="s">
        <v>274</v>
      </c>
      <c r="D19" s="113" t="s">
        <v>277</v>
      </c>
      <c r="E19" s="394"/>
      <c r="F19" s="109">
        <v>627.77</v>
      </c>
      <c r="G19" s="395">
        <v>2042.76</v>
      </c>
      <c r="H19" s="59"/>
      <c r="I19" s="11"/>
      <c r="J19" s="11"/>
      <c r="K19" s="11"/>
    </row>
    <row r="20" spans="1:11" ht="15.75" hidden="1" customHeight="1">
      <c r="A20" s="78"/>
      <c r="B20" s="113" t="s">
        <v>278</v>
      </c>
      <c r="C20" s="137" t="s">
        <v>265</v>
      </c>
      <c r="D20" s="113" t="s">
        <v>279</v>
      </c>
      <c r="E20" s="394"/>
      <c r="F20" s="109">
        <v>211.74</v>
      </c>
      <c r="G20" s="395">
        <v>0</v>
      </c>
      <c r="H20" s="59"/>
      <c r="I20" s="11"/>
      <c r="J20" s="11"/>
      <c r="K20" s="11"/>
    </row>
    <row r="21" spans="1:11" ht="15.75" hidden="1" customHeight="1">
      <c r="A21" s="78">
        <v>4</v>
      </c>
      <c r="B21" s="113" t="s">
        <v>280</v>
      </c>
      <c r="C21" s="137" t="s">
        <v>70</v>
      </c>
      <c r="D21" s="113" t="s">
        <v>281</v>
      </c>
      <c r="E21" s="394"/>
      <c r="F21" s="109">
        <v>484.94</v>
      </c>
      <c r="G21" s="395">
        <v>0</v>
      </c>
      <c r="H21" s="59"/>
      <c r="I21" s="11"/>
      <c r="J21" s="11"/>
      <c r="K21" s="11"/>
    </row>
    <row r="22" spans="1:11" ht="15.75" hidden="1" customHeight="1">
      <c r="A22" s="78">
        <v>5</v>
      </c>
      <c r="B22" s="113" t="s">
        <v>282</v>
      </c>
      <c r="C22" s="137" t="s">
        <v>274</v>
      </c>
      <c r="D22" s="113" t="s">
        <v>57</v>
      </c>
      <c r="E22" s="394"/>
      <c r="F22" s="109">
        <v>271.12</v>
      </c>
      <c r="G22" s="395">
        <v>0</v>
      </c>
      <c r="H22" s="59"/>
      <c r="I22" s="11"/>
      <c r="J22" s="11"/>
      <c r="K22" s="11"/>
    </row>
    <row r="23" spans="1:11" ht="15.75" hidden="1" customHeight="1">
      <c r="A23" s="78"/>
      <c r="B23" s="113" t="s">
        <v>283</v>
      </c>
      <c r="C23" s="137" t="s">
        <v>274</v>
      </c>
      <c r="D23" s="113" t="s">
        <v>57</v>
      </c>
      <c r="E23" s="394"/>
      <c r="F23" s="109">
        <v>268.92</v>
      </c>
      <c r="G23" s="395">
        <v>0</v>
      </c>
      <c r="H23" s="59"/>
      <c r="I23" s="11"/>
      <c r="J23" s="11"/>
      <c r="K23" s="11"/>
    </row>
    <row r="24" spans="1:11" ht="15.75" hidden="1" customHeight="1">
      <c r="A24" s="78"/>
      <c r="B24" s="113" t="s">
        <v>284</v>
      </c>
      <c r="C24" s="137" t="s">
        <v>70</v>
      </c>
      <c r="D24" s="113" t="s">
        <v>279</v>
      </c>
      <c r="E24" s="394"/>
      <c r="F24" s="109">
        <v>335.05</v>
      </c>
      <c r="G24" s="395">
        <v>0</v>
      </c>
      <c r="H24" s="59"/>
      <c r="I24" s="11"/>
      <c r="J24" s="11"/>
      <c r="K24" s="11"/>
    </row>
    <row r="25" spans="1:11" ht="15.75" hidden="1" customHeight="1">
      <c r="A25" s="78"/>
      <c r="B25" s="113" t="s">
        <v>285</v>
      </c>
      <c r="C25" s="137" t="s">
        <v>70</v>
      </c>
      <c r="D25" s="113" t="s">
        <v>279</v>
      </c>
      <c r="E25" s="394"/>
      <c r="F25" s="109">
        <v>55.1</v>
      </c>
      <c r="G25" s="395">
        <v>0</v>
      </c>
      <c r="H25" s="59"/>
      <c r="I25" s="11"/>
      <c r="J25" s="11"/>
      <c r="K25" s="11"/>
    </row>
    <row r="26" spans="1:11" ht="15.75" hidden="1" customHeight="1">
      <c r="A26" s="138">
        <v>6</v>
      </c>
      <c r="B26" s="113" t="s">
        <v>286</v>
      </c>
      <c r="C26" s="137" t="s">
        <v>70</v>
      </c>
      <c r="D26" s="113" t="s">
        <v>279</v>
      </c>
      <c r="E26" s="39">
        <v>506.1</v>
      </c>
      <c r="F26" s="109">
        <v>648.04999999999995</v>
      </c>
      <c r="G26" s="40">
        <v>0</v>
      </c>
      <c r="H26" s="59"/>
      <c r="I26" s="11"/>
      <c r="J26" s="11"/>
      <c r="K26" s="11"/>
    </row>
    <row r="27" spans="1:11" ht="15.75" hidden="1" customHeight="1">
      <c r="A27" s="138"/>
      <c r="B27" s="113" t="s">
        <v>331</v>
      </c>
      <c r="C27" s="137" t="s">
        <v>70</v>
      </c>
      <c r="D27" s="113" t="s">
        <v>71</v>
      </c>
      <c r="E27" s="39"/>
      <c r="F27" s="109">
        <v>268.92</v>
      </c>
      <c r="G27" s="40">
        <v>0</v>
      </c>
      <c r="H27" s="59"/>
      <c r="I27" s="11"/>
      <c r="J27" s="11"/>
      <c r="K27" s="11"/>
    </row>
    <row r="28" spans="1:11" ht="15.75" customHeight="1">
      <c r="A28" s="138">
        <v>4</v>
      </c>
      <c r="B28" s="113" t="s">
        <v>104</v>
      </c>
      <c r="C28" s="137" t="s">
        <v>42</v>
      </c>
      <c r="D28" s="113" t="s">
        <v>29</v>
      </c>
      <c r="E28" s="39"/>
      <c r="F28" s="109">
        <v>182.96</v>
      </c>
      <c r="G28" s="40">
        <v>556.5</v>
      </c>
      <c r="H28" s="59"/>
      <c r="I28" s="11"/>
      <c r="J28" s="11"/>
      <c r="K28" s="11"/>
    </row>
    <row r="29" spans="1:11" ht="15.75" customHeight="1">
      <c r="A29" s="138">
        <v>5</v>
      </c>
      <c r="B29" s="27" t="s">
        <v>27</v>
      </c>
      <c r="C29" s="28" t="s">
        <v>28</v>
      </c>
      <c r="D29" s="78"/>
      <c r="E29" s="39">
        <v>506.1</v>
      </c>
      <c r="F29" s="109">
        <v>5.25</v>
      </c>
      <c r="G29" s="40">
        <v>9505.1299999999992</v>
      </c>
      <c r="H29" s="59"/>
      <c r="I29" s="11"/>
      <c r="J29" s="11"/>
      <c r="K29" s="11"/>
    </row>
    <row r="30" spans="1:11" ht="15.75" customHeight="1">
      <c r="A30" s="431" t="s">
        <v>191</v>
      </c>
      <c r="B30" s="431"/>
      <c r="C30" s="431"/>
      <c r="D30" s="431"/>
      <c r="E30" s="431"/>
      <c r="F30" s="431"/>
      <c r="G30" s="431"/>
      <c r="H30" s="59"/>
      <c r="I30" s="11"/>
      <c r="J30" s="11"/>
      <c r="K30" s="11"/>
    </row>
    <row r="31" spans="1:11" ht="15.75" hidden="1" customHeight="1">
      <c r="A31" s="138"/>
      <c r="B31" s="171" t="s">
        <v>36</v>
      </c>
      <c r="C31" s="171"/>
      <c r="D31" s="171"/>
      <c r="E31" s="171"/>
      <c r="F31" s="171"/>
      <c r="G31" s="40"/>
      <c r="H31" s="59"/>
      <c r="I31" s="11"/>
      <c r="J31" s="11"/>
      <c r="K31" s="11"/>
    </row>
    <row r="32" spans="1:11" ht="15.75" hidden="1" customHeight="1">
      <c r="A32" s="138">
        <v>2</v>
      </c>
      <c r="B32" s="113" t="s">
        <v>287</v>
      </c>
      <c r="C32" s="137" t="s">
        <v>288</v>
      </c>
      <c r="D32" s="113" t="s">
        <v>289</v>
      </c>
      <c r="E32" s="31">
        <v>2.31</v>
      </c>
      <c r="F32" s="109">
        <v>193.97</v>
      </c>
      <c r="G32" s="30">
        <v>0</v>
      </c>
      <c r="H32" s="59"/>
      <c r="I32" s="11"/>
      <c r="J32" s="11"/>
      <c r="K32" s="11"/>
    </row>
    <row r="33" spans="1:12" ht="31.5" hidden="1" customHeight="1">
      <c r="A33" s="138">
        <v>3</v>
      </c>
      <c r="B33" s="113" t="s">
        <v>290</v>
      </c>
      <c r="C33" s="137" t="s">
        <v>288</v>
      </c>
      <c r="D33" s="113" t="s">
        <v>291</v>
      </c>
      <c r="E33" s="30">
        <f>0.0024*3*4.5</f>
        <v>3.2399999999999998E-2</v>
      </c>
      <c r="F33" s="109">
        <v>321.82</v>
      </c>
      <c r="G33" s="40">
        <v>0</v>
      </c>
      <c r="H33" s="59"/>
      <c r="I33" s="11"/>
      <c r="J33" s="11"/>
      <c r="K33" s="11"/>
    </row>
    <row r="34" spans="1:12" ht="15.75" hidden="1" customHeight="1">
      <c r="A34" s="138">
        <v>4</v>
      </c>
      <c r="B34" s="113" t="s">
        <v>35</v>
      </c>
      <c r="C34" s="137" t="s">
        <v>288</v>
      </c>
      <c r="D34" s="113" t="s">
        <v>71</v>
      </c>
      <c r="E34" s="37">
        <v>0</v>
      </c>
      <c r="F34" s="109">
        <v>3758.28</v>
      </c>
      <c r="G34" s="40">
        <v>0</v>
      </c>
      <c r="H34" s="59"/>
      <c r="I34" s="11"/>
      <c r="J34" s="11"/>
      <c r="K34" s="11"/>
    </row>
    <row r="35" spans="1:12" ht="15.75" hidden="1" customHeight="1">
      <c r="A35" s="138"/>
      <c r="B35" s="113" t="s">
        <v>292</v>
      </c>
      <c r="C35" s="137" t="s">
        <v>53</v>
      </c>
      <c r="D35" s="113" t="s">
        <v>103</v>
      </c>
      <c r="E35" s="37"/>
      <c r="F35" s="109">
        <v>1620.15</v>
      </c>
      <c r="G35" s="40">
        <v>0</v>
      </c>
      <c r="H35" s="59"/>
      <c r="I35" s="11"/>
    </row>
    <row r="36" spans="1:12" ht="15.75" hidden="1" customHeight="1">
      <c r="A36" s="138">
        <v>5</v>
      </c>
      <c r="B36" s="113" t="s">
        <v>293</v>
      </c>
      <c r="C36" s="137" t="s">
        <v>39</v>
      </c>
      <c r="D36" s="113" t="s">
        <v>103</v>
      </c>
      <c r="E36" s="37">
        <v>0</v>
      </c>
      <c r="F36" s="109">
        <v>70.540000000000006</v>
      </c>
      <c r="G36" s="40">
        <v>0</v>
      </c>
      <c r="H36" s="60"/>
    </row>
    <row r="37" spans="1:12" ht="15.75" hidden="1" customHeight="1">
      <c r="A37" s="138">
        <v>4</v>
      </c>
      <c r="B37" s="113" t="s">
        <v>105</v>
      </c>
      <c r="C37" s="137" t="s">
        <v>42</v>
      </c>
      <c r="D37" s="113" t="s">
        <v>107</v>
      </c>
      <c r="E37" s="30">
        <v>3.75</v>
      </c>
      <c r="F37" s="109">
        <v>238.07</v>
      </c>
      <c r="G37" s="30">
        <v>0</v>
      </c>
      <c r="H37" s="60"/>
    </row>
    <row r="38" spans="1:12" ht="15.75" hidden="1" customHeight="1">
      <c r="A38" s="78">
        <v>8</v>
      </c>
      <c r="B38" s="113" t="s">
        <v>106</v>
      </c>
      <c r="C38" s="137" t="s">
        <v>41</v>
      </c>
      <c r="D38" s="113" t="s">
        <v>107</v>
      </c>
      <c r="E38" s="30"/>
      <c r="F38" s="109">
        <v>1413.96</v>
      </c>
      <c r="G38" s="30">
        <v>0</v>
      </c>
      <c r="H38" s="60"/>
    </row>
    <row r="39" spans="1:12" ht="15.75" customHeight="1">
      <c r="A39" s="138"/>
      <c r="B39" s="157" t="s">
        <v>6</v>
      </c>
      <c r="C39" s="157"/>
      <c r="D39" s="157"/>
      <c r="E39" s="30"/>
      <c r="F39" s="31"/>
      <c r="G39" s="40"/>
      <c r="H39" s="60"/>
    </row>
    <row r="40" spans="1:12" ht="15.75" customHeight="1">
      <c r="A40" s="116">
        <v>6</v>
      </c>
      <c r="B40" s="117" t="s">
        <v>32</v>
      </c>
      <c r="C40" s="137" t="s">
        <v>41</v>
      </c>
      <c r="D40" s="113"/>
      <c r="E40" s="30">
        <v>0</v>
      </c>
      <c r="F40" s="109">
        <v>1900.37</v>
      </c>
      <c r="G40" s="30">
        <v>633.46</v>
      </c>
      <c r="H40" s="60"/>
    </row>
    <row r="41" spans="1:12" ht="15.75" customHeight="1">
      <c r="A41" s="116">
        <v>7</v>
      </c>
      <c r="B41" s="117" t="s">
        <v>108</v>
      </c>
      <c r="C41" s="396" t="s">
        <v>37</v>
      </c>
      <c r="D41" s="117" t="s">
        <v>294</v>
      </c>
      <c r="E41" s="30">
        <v>0</v>
      </c>
      <c r="F41" s="118">
        <v>2616.4899999999998</v>
      </c>
      <c r="G41" s="30">
        <v>447.42</v>
      </c>
      <c r="H41" s="60"/>
    </row>
    <row r="42" spans="1:12" ht="15.75" customHeight="1">
      <c r="A42" s="116">
        <v>8</v>
      </c>
      <c r="B42" s="113" t="s">
        <v>110</v>
      </c>
      <c r="C42" s="137" t="s">
        <v>37</v>
      </c>
      <c r="D42" s="113" t="s">
        <v>295</v>
      </c>
      <c r="E42" s="30">
        <v>0</v>
      </c>
      <c r="F42" s="109">
        <v>436.45</v>
      </c>
      <c r="G42" s="30">
        <v>385.6</v>
      </c>
      <c r="H42" s="60"/>
    </row>
    <row r="43" spans="1:12" ht="47.25" customHeight="1">
      <c r="A43" s="116">
        <v>9</v>
      </c>
      <c r="B43" s="113" t="s">
        <v>158</v>
      </c>
      <c r="C43" s="137" t="s">
        <v>288</v>
      </c>
      <c r="D43" s="113" t="s">
        <v>296</v>
      </c>
      <c r="E43" s="30"/>
      <c r="F43" s="109">
        <v>7221.21</v>
      </c>
      <c r="G43" s="30">
        <v>1440.63</v>
      </c>
      <c r="H43" s="60"/>
      <c r="J43" s="43"/>
      <c r="K43" s="44"/>
      <c r="L43" s="45"/>
    </row>
    <row r="44" spans="1:12" ht="15.75" customHeight="1">
      <c r="A44" s="116">
        <v>10</v>
      </c>
      <c r="B44" s="113" t="s">
        <v>297</v>
      </c>
      <c r="C44" s="137" t="s">
        <v>288</v>
      </c>
      <c r="D44" s="113" t="s">
        <v>298</v>
      </c>
      <c r="E44" s="30"/>
      <c r="F44" s="109">
        <v>533.45000000000005</v>
      </c>
      <c r="G44" s="30">
        <v>60.81</v>
      </c>
      <c r="H44" s="60"/>
      <c r="J44" s="43"/>
      <c r="K44" s="44"/>
      <c r="L44" s="45"/>
    </row>
    <row r="45" spans="1:12" ht="15.75" customHeight="1">
      <c r="A45" s="116">
        <v>11</v>
      </c>
      <c r="B45" s="117" t="s">
        <v>115</v>
      </c>
      <c r="C45" s="396" t="s">
        <v>42</v>
      </c>
      <c r="D45" s="117"/>
      <c r="E45" s="30">
        <v>0</v>
      </c>
      <c r="F45" s="118">
        <v>992.97</v>
      </c>
      <c r="G45" s="30">
        <v>82.75</v>
      </c>
      <c r="H45" s="60"/>
      <c r="J45" s="43"/>
      <c r="K45" s="44"/>
      <c r="L45" s="45"/>
    </row>
    <row r="46" spans="1:12" ht="15.75" customHeight="1">
      <c r="A46" s="432" t="s">
        <v>95</v>
      </c>
      <c r="B46" s="433"/>
      <c r="C46" s="433"/>
      <c r="D46" s="433"/>
      <c r="E46" s="433"/>
      <c r="F46" s="433"/>
      <c r="G46" s="434"/>
      <c r="H46" s="60"/>
      <c r="J46" s="43"/>
      <c r="K46" s="44"/>
      <c r="L46" s="45"/>
    </row>
    <row r="47" spans="1:12" ht="15.75" hidden="1" customHeight="1">
      <c r="A47" s="138">
        <v>15</v>
      </c>
      <c r="B47" s="113" t="s">
        <v>299</v>
      </c>
      <c r="C47" s="137" t="s">
        <v>288</v>
      </c>
      <c r="D47" s="113" t="s">
        <v>57</v>
      </c>
      <c r="E47" s="40">
        <v>0.42</v>
      </c>
      <c r="F47" s="122">
        <v>1283.46</v>
      </c>
      <c r="G47" s="42">
        <v>0</v>
      </c>
      <c r="H47" s="60"/>
      <c r="J47" s="43"/>
      <c r="K47" s="44"/>
      <c r="L47" s="45"/>
    </row>
    <row r="48" spans="1:12" ht="15.75" hidden="1" customHeight="1">
      <c r="A48" s="138"/>
      <c r="B48" s="113" t="s">
        <v>46</v>
      </c>
      <c r="C48" s="137" t="s">
        <v>288</v>
      </c>
      <c r="D48" s="113" t="s">
        <v>57</v>
      </c>
      <c r="E48" s="40"/>
      <c r="F48" s="122">
        <v>721.04</v>
      </c>
      <c r="G48" s="42">
        <v>0</v>
      </c>
      <c r="H48" s="60"/>
      <c r="J48" s="43"/>
      <c r="K48" s="44"/>
      <c r="L48" s="45"/>
    </row>
    <row r="49" spans="1:12" ht="15.75" hidden="1" customHeight="1">
      <c r="A49" s="138">
        <v>16</v>
      </c>
      <c r="B49" s="113" t="s">
        <v>47</v>
      </c>
      <c r="C49" s="137" t="s">
        <v>288</v>
      </c>
      <c r="D49" s="113" t="s">
        <v>57</v>
      </c>
      <c r="E49" s="40">
        <v>1.35</v>
      </c>
      <c r="F49" s="122">
        <v>1711.28</v>
      </c>
      <c r="G49" s="42">
        <v>0</v>
      </c>
      <c r="H49" s="60"/>
      <c r="J49" s="43"/>
      <c r="K49" s="44"/>
      <c r="L49" s="45"/>
    </row>
    <row r="50" spans="1:12" ht="15.75" hidden="1" customHeight="1">
      <c r="A50" s="138">
        <v>17</v>
      </c>
      <c r="B50" s="113" t="s">
        <v>48</v>
      </c>
      <c r="C50" s="137" t="s">
        <v>288</v>
      </c>
      <c r="D50" s="113" t="s">
        <v>57</v>
      </c>
      <c r="E50" s="40">
        <v>0.03</v>
      </c>
      <c r="F50" s="122">
        <v>1179.73</v>
      </c>
      <c r="G50" s="42">
        <v>0</v>
      </c>
      <c r="H50" s="60"/>
      <c r="J50" s="43"/>
      <c r="K50" s="44"/>
      <c r="L50" s="45"/>
    </row>
    <row r="51" spans="1:12" ht="15.75" hidden="1" customHeight="1">
      <c r="A51" s="138">
        <v>18</v>
      </c>
      <c r="B51" s="113" t="s">
        <v>44</v>
      </c>
      <c r="C51" s="137" t="s">
        <v>45</v>
      </c>
      <c r="D51" s="113" t="s">
        <v>57</v>
      </c>
      <c r="E51" s="40">
        <v>0.33</v>
      </c>
      <c r="F51" s="122">
        <v>90.61</v>
      </c>
      <c r="G51" s="42">
        <v>0</v>
      </c>
      <c r="H51" s="60"/>
      <c r="J51" s="43"/>
      <c r="K51" s="44"/>
      <c r="L51" s="45"/>
    </row>
    <row r="52" spans="1:12" ht="15.75" customHeight="1">
      <c r="A52" s="138">
        <v>12</v>
      </c>
      <c r="B52" s="113" t="s">
        <v>80</v>
      </c>
      <c r="C52" s="137" t="s">
        <v>288</v>
      </c>
      <c r="D52" s="113" t="s">
        <v>333</v>
      </c>
      <c r="E52" s="40">
        <v>0.22</v>
      </c>
      <c r="F52" s="122">
        <v>1711.28</v>
      </c>
      <c r="G52" s="30">
        <v>1408.38</v>
      </c>
      <c r="H52" s="60"/>
      <c r="J52" s="43"/>
      <c r="K52" s="44"/>
      <c r="L52" s="45"/>
    </row>
    <row r="53" spans="1:12" ht="31.5" hidden="1" customHeight="1">
      <c r="A53" s="138">
        <v>13</v>
      </c>
      <c r="B53" s="113" t="s">
        <v>300</v>
      </c>
      <c r="C53" s="137" t="s">
        <v>288</v>
      </c>
      <c r="D53" s="113" t="s">
        <v>57</v>
      </c>
      <c r="E53" s="40">
        <v>0.22</v>
      </c>
      <c r="F53" s="122">
        <v>1510.06</v>
      </c>
      <c r="G53" s="42">
        <v>0</v>
      </c>
      <c r="H53" s="60"/>
      <c r="J53" s="43"/>
      <c r="K53" s="44"/>
      <c r="L53" s="45"/>
    </row>
    <row r="54" spans="1:12" ht="31.5" hidden="1" customHeight="1">
      <c r="A54" s="138">
        <v>14</v>
      </c>
      <c r="B54" s="113" t="s">
        <v>301</v>
      </c>
      <c r="C54" s="137" t="s">
        <v>51</v>
      </c>
      <c r="D54" s="113" t="s">
        <v>57</v>
      </c>
      <c r="E54" s="40">
        <v>0.02</v>
      </c>
      <c r="F54" s="122">
        <v>3850.4</v>
      </c>
      <c r="G54" s="42">
        <v>0</v>
      </c>
      <c r="H54" s="60"/>
      <c r="J54" s="43"/>
      <c r="K54" s="44"/>
      <c r="L54" s="45"/>
    </row>
    <row r="55" spans="1:12" ht="15.75" hidden="1" customHeight="1">
      <c r="A55" s="138">
        <v>15</v>
      </c>
      <c r="B55" s="113" t="s">
        <v>52</v>
      </c>
      <c r="C55" s="137" t="s">
        <v>53</v>
      </c>
      <c r="D55" s="113" t="s">
        <v>57</v>
      </c>
      <c r="E55" s="40">
        <v>0.01</v>
      </c>
      <c r="F55" s="122">
        <v>7033.13</v>
      </c>
      <c r="G55" s="42">
        <v>0</v>
      </c>
      <c r="H55" s="60"/>
      <c r="J55" s="43"/>
      <c r="K55" s="44"/>
      <c r="L55" s="45"/>
    </row>
    <row r="56" spans="1:12" ht="15.75" hidden="1" customHeight="1">
      <c r="A56" s="138"/>
      <c r="B56" s="113" t="s">
        <v>332</v>
      </c>
      <c r="C56" s="137" t="s">
        <v>39</v>
      </c>
      <c r="D56" s="113" t="s">
        <v>116</v>
      </c>
      <c r="E56" s="40"/>
      <c r="F56" s="122">
        <v>175.6</v>
      </c>
      <c r="G56" s="42">
        <v>0</v>
      </c>
      <c r="H56" s="60"/>
      <c r="J56" s="43"/>
      <c r="K56" s="44"/>
      <c r="L56" s="45"/>
    </row>
    <row r="57" spans="1:12" ht="15.75" hidden="1" customHeight="1">
      <c r="A57" s="138">
        <v>23</v>
      </c>
      <c r="B57" s="113" t="s">
        <v>56</v>
      </c>
      <c r="C57" s="137" t="s">
        <v>39</v>
      </c>
      <c r="D57" s="113" t="s">
        <v>116</v>
      </c>
      <c r="E57" s="40">
        <v>8</v>
      </c>
      <c r="F57" s="124">
        <v>81.73</v>
      </c>
      <c r="G57" s="30">
        <v>0</v>
      </c>
      <c r="H57" s="60"/>
      <c r="J57" s="43"/>
      <c r="K57" s="44"/>
      <c r="L57" s="45"/>
    </row>
    <row r="58" spans="1:12" ht="15.75" customHeight="1">
      <c r="A58" s="432" t="s">
        <v>89</v>
      </c>
      <c r="B58" s="433"/>
      <c r="C58" s="433"/>
      <c r="D58" s="433"/>
      <c r="E58" s="433"/>
      <c r="F58" s="433"/>
      <c r="G58" s="434"/>
      <c r="H58" s="60"/>
      <c r="J58" s="43"/>
      <c r="K58" s="44"/>
      <c r="L58" s="45"/>
    </row>
    <row r="59" spans="1:12" ht="15.75" customHeight="1">
      <c r="A59" s="282"/>
      <c r="B59" s="156" t="s">
        <v>58</v>
      </c>
      <c r="C59" s="35"/>
      <c r="D59" s="34"/>
      <c r="E59" s="34"/>
      <c r="F59" s="78"/>
      <c r="G59" s="40"/>
      <c r="H59" s="60"/>
      <c r="J59" s="43"/>
      <c r="K59" s="44"/>
      <c r="L59" s="45"/>
    </row>
    <row r="60" spans="1:12" ht="31.5" customHeight="1">
      <c r="A60" s="138">
        <v>13</v>
      </c>
      <c r="B60" s="113" t="s">
        <v>303</v>
      </c>
      <c r="C60" s="137" t="s">
        <v>274</v>
      </c>
      <c r="D60" s="113" t="s">
        <v>304</v>
      </c>
      <c r="E60" s="40">
        <v>0</v>
      </c>
      <c r="F60" s="122">
        <v>2306.62</v>
      </c>
      <c r="G60" s="42">
        <v>1606.79</v>
      </c>
      <c r="H60" s="60"/>
      <c r="J60" s="43"/>
      <c r="K60" s="44"/>
      <c r="L60" s="45"/>
    </row>
    <row r="61" spans="1:12" ht="15.75" hidden="1" customHeight="1">
      <c r="A61" s="138"/>
      <c r="B61" s="397" t="s">
        <v>233</v>
      </c>
      <c r="C61" s="280" t="s">
        <v>305</v>
      </c>
      <c r="D61" s="113" t="s">
        <v>107</v>
      </c>
      <c r="E61" s="40"/>
      <c r="F61" s="118">
        <v>1501</v>
      </c>
      <c r="G61" s="42">
        <v>0</v>
      </c>
      <c r="H61" s="60"/>
      <c r="J61" s="43"/>
      <c r="K61" s="44"/>
      <c r="L61" s="45"/>
    </row>
    <row r="62" spans="1:12" ht="15.75" hidden="1" customHeight="1">
      <c r="A62" s="138"/>
      <c r="B62" s="394" t="s">
        <v>59</v>
      </c>
      <c r="C62" s="394"/>
      <c r="D62" s="394"/>
      <c r="E62" s="394"/>
      <c r="F62" s="394"/>
      <c r="G62" s="121"/>
      <c r="H62" s="60"/>
      <c r="J62" s="43"/>
      <c r="K62" s="44"/>
      <c r="L62" s="45"/>
    </row>
    <row r="63" spans="1:12" ht="15.75" hidden="1" customHeight="1">
      <c r="A63" s="138">
        <v>27</v>
      </c>
      <c r="B63" s="398" t="s">
        <v>60</v>
      </c>
      <c r="C63" s="137" t="s">
        <v>274</v>
      </c>
      <c r="D63" s="113" t="s">
        <v>71</v>
      </c>
      <c r="E63" s="399">
        <v>0</v>
      </c>
      <c r="F63" s="122">
        <v>987.51</v>
      </c>
      <c r="G63" s="42">
        <f>E63/2</f>
        <v>0</v>
      </c>
      <c r="H63" s="60"/>
      <c r="J63" s="43"/>
      <c r="K63" s="44"/>
      <c r="L63" s="45"/>
    </row>
    <row r="64" spans="1:12" ht="15.75" hidden="1" customHeight="1">
      <c r="A64" s="138"/>
      <c r="B64" s="394" t="s">
        <v>61</v>
      </c>
      <c r="C64" s="35"/>
      <c r="D64" s="131"/>
      <c r="E64" s="34"/>
      <c r="F64" s="78"/>
      <c r="G64" s="40"/>
      <c r="H64" s="60"/>
      <c r="J64" s="43"/>
    </row>
    <row r="65" spans="1:20" ht="15.75" hidden="1" customHeight="1">
      <c r="A65" s="138">
        <v>17</v>
      </c>
      <c r="B65" s="400" t="s">
        <v>62</v>
      </c>
      <c r="C65" s="132" t="s">
        <v>302</v>
      </c>
      <c r="D65" s="131" t="s">
        <v>107</v>
      </c>
      <c r="E65" s="40">
        <v>0</v>
      </c>
      <c r="F65" s="122">
        <v>276.74</v>
      </c>
      <c r="G65" s="42">
        <v>0</v>
      </c>
    </row>
    <row r="66" spans="1:20" ht="15.75" hidden="1" customHeight="1">
      <c r="A66" s="78">
        <v>29</v>
      </c>
      <c r="B66" s="400" t="s">
        <v>63</v>
      </c>
      <c r="C66" s="132" t="s">
        <v>302</v>
      </c>
      <c r="D66" s="131" t="s">
        <v>107</v>
      </c>
      <c r="E66" s="40">
        <v>0</v>
      </c>
      <c r="F66" s="122">
        <v>94.89</v>
      </c>
      <c r="G66" s="42">
        <v>0</v>
      </c>
    </row>
    <row r="67" spans="1:20" ht="15.75" hidden="1" customHeight="1">
      <c r="A67" s="78">
        <v>8</v>
      </c>
      <c r="B67" s="400" t="s">
        <v>64</v>
      </c>
      <c r="C67" s="134" t="s">
        <v>306</v>
      </c>
      <c r="D67" s="131" t="s">
        <v>71</v>
      </c>
      <c r="E67" s="40">
        <v>13.47</v>
      </c>
      <c r="F67" s="122">
        <v>263.99</v>
      </c>
      <c r="G67" s="40">
        <v>0</v>
      </c>
    </row>
    <row r="68" spans="1:20" ht="15.75" hidden="1" customHeight="1">
      <c r="A68" s="78">
        <v>9</v>
      </c>
      <c r="B68" s="400" t="s">
        <v>65</v>
      </c>
      <c r="C68" s="132" t="s">
        <v>307</v>
      </c>
      <c r="D68" s="131"/>
      <c r="E68" s="40">
        <v>1.35</v>
      </c>
      <c r="F68" s="122">
        <v>205.57</v>
      </c>
      <c r="G68" s="40"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20"/>
    </row>
    <row r="69" spans="1:20" ht="15.75" hidden="1" customHeight="1">
      <c r="A69" s="78">
        <v>10</v>
      </c>
      <c r="B69" s="400" t="s">
        <v>66</v>
      </c>
      <c r="C69" s="132" t="s">
        <v>126</v>
      </c>
      <c r="D69" s="131" t="s">
        <v>71</v>
      </c>
      <c r="E69" s="40">
        <v>0</v>
      </c>
      <c r="F69" s="122">
        <v>2581.5300000000002</v>
      </c>
      <c r="G69" s="40">
        <v>0</v>
      </c>
      <c r="H69" s="66"/>
      <c r="I69" s="66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0" ht="15.75" hidden="1" customHeight="1">
      <c r="A70" s="78">
        <v>11</v>
      </c>
      <c r="B70" s="283" t="s">
        <v>308</v>
      </c>
      <c r="C70" s="132" t="s">
        <v>42</v>
      </c>
      <c r="D70" s="131"/>
      <c r="E70" s="29">
        <v>0</v>
      </c>
      <c r="F70" s="122">
        <v>47.45</v>
      </c>
      <c r="G70" s="40">
        <v>0</v>
      </c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</row>
    <row r="71" spans="1:20" ht="15.75" hidden="1" customHeight="1">
      <c r="A71" s="78">
        <v>12</v>
      </c>
      <c r="B71" s="283" t="s">
        <v>309</v>
      </c>
      <c r="C71" s="132" t="s">
        <v>42</v>
      </c>
      <c r="D71" s="131"/>
      <c r="E71" s="29"/>
      <c r="F71" s="122">
        <v>44.27</v>
      </c>
      <c r="G71" s="40">
        <v>0</v>
      </c>
      <c r="H71" s="5"/>
      <c r="I71" s="5"/>
      <c r="J71" s="5"/>
      <c r="K71" s="5"/>
      <c r="L71" s="5"/>
      <c r="M71" s="5"/>
      <c r="N71" s="5"/>
      <c r="O71" s="5"/>
      <c r="P71" s="422"/>
      <c r="Q71" s="422"/>
      <c r="R71" s="422"/>
      <c r="S71" s="422"/>
    </row>
    <row r="72" spans="1:20" ht="15.75" hidden="1" customHeight="1">
      <c r="A72" s="78">
        <v>13</v>
      </c>
      <c r="B72" s="131" t="s">
        <v>82</v>
      </c>
      <c r="C72" s="132" t="s">
        <v>83</v>
      </c>
      <c r="D72" s="131" t="s">
        <v>71</v>
      </c>
      <c r="E72" s="29"/>
      <c r="F72" s="122">
        <v>62.07</v>
      </c>
      <c r="G72" s="40">
        <v>0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20" ht="15.75" hidden="1" customHeight="1">
      <c r="A73" s="282"/>
      <c r="B73" s="394" t="s">
        <v>310</v>
      </c>
      <c r="C73" s="394"/>
      <c r="D73" s="394"/>
      <c r="E73" s="394"/>
      <c r="F73" s="394"/>
      <c r="G73" s="40"/>
    </row>
    <row r="74" spans="1:20" ht="15.75" hidden="1" customHeight="1">
      <c r="A74" s="78">
        <v>36</v>
      </c>
      <c r="B74" s="398" t="s">
        <v>311</v>
      </c>
      <c r="C74" s="401"/>
      <c r="D74" s="402" t="s">
        <v>71</v>
      </c>
      <c r="E74" s="399">
        <v>0</v>
      </c>
      <c r="F74" s="128">
        <v>12945.8</v>
      </c>
      <c r="G74" s="40">
        <v>0</v>
      </c>
    </row>
    <row r="75" spans="1:20" ht="15.75" hidden="1" customHeight="1">
      <c r="A75" s="78"/>
      <c r="B75" s="157" t="s">
        <v>120</v>
      </c>
      <c r="C75" s="157"/>
      <c r="D75" s="157"/>
      <c r="E75" s="40"/>
      <c r="F75" s="78"/>
      <c r="G75" s="40"/>
    </row>
    <row r="76" spans="1:20" ht="15.75" hidden="1" customHeight="1">
      <c r="A76" s="78"/>
      <c r="B76" s="131" t="s">
        <v>312</v>
      </c>
      <c r="C76" s="132" t="s">
        <v>313</v>
      </c>
      <c r="D76" s="131" t="s">
        <v>107</v>
      </c>
      <c r="E76" s="40"/>
      <c r="F76" s="122">
        <v>976.4</v>
      </c>
      <c r="G76" s="40">
        <v>0</v>
      </c>
    </row>
    <row r="77" spans="1:20" ht="15.75" hidden="1" customHeight="1">
      <c r="A77" s="78"/>
      <c r="B77" s="131" t="s">
        <v>314</v>
      </c>
      <c r="C77" s="132" t="s">
        <v>315</v>
      </c>
      <c r="D77" s="131"/>
      <c r="E77" s="40"/>
      <c r="F77" s="122">
        <v>750</v>
      </c>
      <c r="G77" s="40">
        <v>0</v>
      </c>
    </row>
    <row r="78" spans="1:20" ht="15.75" hidden="1" customHeight="1">
      <c r="A78" s="78"/>
      <c r="B78" s="131" t="s">
        <v>121</v>
      </c>
      <c r="C78" s="132" t="s">
        <v>40</v>
      </c>
      <c r="D78" s="131" t="s">
        <v>107</v>
      </c>
      <c r="E78" s="40"/>
      <c r="F78" s="122">
        <v>624.16999999999996</v>
      </c>
      <c r="G78" s="40">
        <v>0</v>
      </c>
    </row>
    <row r="79" spans="1:20" ht="15.75" hidden="1" customHeight="1">
      <c r="A79" s="78"/>
      <c r="B79" s="131" t="s">
        <v>122</v>
      </c>
      <c r="C79" s="132" t="s">
        <v>39</v>
      </c>
      <c r="D79" s="131" t="s">
        <v>107</v>
      </c>
      <c r="E79" s="40"/>
      <c r="F79" s="122">
        <v>1061.4100000000001</v>
      </c>
      <c r="G79" s="40">
        <v>0</v>
      </c>
    </row>
    <row r="80" spans="1:20" ht="15.75" hidden="1" customHeight="1">
      <c r="A80" s="78">
        <v>17</v>
      </c>
      <c r="B80" s="131" t="s">
        <v>235</v>
      </c>
      <c r="C80" s="132" t="s">
        <v>39</v>
      </c>
      <c r="D80" s="131" t="s">
        <v>107</v>
      </c>
      <c r="E80" s="40"/>
      <c r="F80" s="122">
        <v>446.12</v>
      </c>
      <c r="G80" s="40">
        <v>0</v>
      </c>
    </row>
    <row r="81" spans="1:7" ht="15.75" hidden="1" customHeight="1">
      <c r="A81" s="78"/>
      <c r="B81" s="170" t="s">
        <v>124</v>
      </c>
      <c r="C81" s="132"/>
      <c r="D81" s="78"/>
      <c r="E81" s="40"/>
      <c r="F81" s="122"/>
      <c r="G81" s="40"/>
    </row>
    <row r="82" spans="1:7" ht="15.75" hidden="1" customHeight="1">
      <c r="A82" s="78">
        <v>39</v>
      </c>
      <c r="B82" s="133" t="s">
        <v>316</v>
      </c>
      <c r="C82" s="134" t="s">
        <v>126</v>
      </c>
      <c r="D82" s="400"/>
      <c r="E82" s="40"/>
      <c r="F82" s="124">
        <v>3433.68</v>
      </c>
      <c r="G82" s="40">
        <v>0</v>
      </c>
    </row>
    <row r="83" spans="1:7" ht="15.75" hidden="1" customHeight="1">
      <c r="A83" s="78"/>
      <c r="B83" s="394" t="s">
        <v>263</v>
      </c>
      <c r="C83" s="403"/>
      <c r="D83" s="91"/>
      <c r="E83" s="29"/>
      <c r="F83" s="122"/>
      <c r="G83" s="40"/>
    </row>
    <row r="84" spans="1:7" ht="31.5" hidden="1" customHeight="1">
      <c r="A84" s="78"/>
      <c r="B84" s="32" t="s">
        <v>317</v>
      </c>
      <c r="C84" s="35" t="s">
        <v>248</v>
      </c>
      <c r="D84" s="131" t="s">
        <v>107</v>
      </c>
      <c r="E84" s="29"/>
      <c r="F84" s="30">
        <v>297.44</v>
      </c>
      <c r="G84" s="40">
        <v>0</v>
      </c>
    </row>
    <row r="85" spans="1:7" ht="15.75" hidden="1" customHeight="1">
      <c r="A85" s="78"/>
      <c r="B85" s="32" t="s">
        <v>318</v>
      </c>
      <c r="C85" s="35" t="s">
        <v>138</v>
      </c>
      <c r="D85" s="131" t="s">
        <v>107</v>
      </c>
      <c r="E85" s="29"/>
      <c r="F85" s="30">
        <v>122.35</v>
      </c>
      <c r="G85" s="40">
        <v>0</v>
      </c>
    </row>
    <row r="86" spans="1:7" ht="15.75" hidden="1" customHeight="1">
      <c r="A86" s="78"/>
      <c r="B86" s="32" t="s">
        <v>319</v>
      </c>
      <c r="C86" s="35" t="s">
        <v>320</v>
      </c>
      <c r="D86" s="131" t="s">
        <v>107</v>
      </c>
      <c r="E86" s="29"/>
      <c r="F86" s="30">
        <v>1063.47</v>
      </c>
      <c r="G86" s="40">
        <v>0</v>
      </c>
    </row>
    <row r="87" spans="1:7" ht="31.5" hidden="1" customHeight="1">
      <c r="A87" s="78"/>
      <c r="B87" s="32" t="s">
        <v>321</v>
      </c>
      <c r="C87" s="35" t="s">
        <v>138</v>
      </c>
      <c r="D87" s="131" t="s">
        <v>107</v>
      </c>
      <c r="E87" s="29"/>
      <c r="F87" s="30">
        <v>1564.44</v>
      </c>
      <c r="G87" s="40">
        <v>0</v>
      </c>
    </row>
    <row r="88" spans="1:7" ht="31.5" hidden="1" customHeight="1">
      <c r="A88" s="78"/>
      <c r="B88" s="32" t="s">
        <v>322</v>
      </c>
      <c r="C88" s="35" t="s">
        <v>138</v>
      </c>
      <c r="D88" s="131" t="s">
        <v>107</v>
      </c>
      <c r="E88" s="29"/>
      <c r="F88" s="30">
        <v>1906.89</v>
      </c>
      <c r="G88" s="40">
        <v>0</v>
      </c>
    </row>
    <row r="89" spans="1:7" ht="31.5" hidden="1" customHeight="1">
      <c r="A89" s="78"/>
      <c r="B89" s="32" t="s">
        <v>323</v>
      </c>
      <c r="C89" s="35" t="s">
        <v>138</v>
      </c>
      <c r="D89" s="131" t="s">
        <v>107</v>
      </c>
      <c r="E89" s="29"/>
      <c r="F89" s="30">
        <v>664.35</v>
      </c>
      <c r="G89" s="40">
        <v>0</v>
      </c>
    </row>
    <row r="90" spans="1:7" ht="31.5" hidden="1" customHeight="1">
      <c r="A90" s="78"/>
      <c r="B90" s="32" t="s">
        <v>324</v>
      </c>
      <c r="C90" s="35" t="s">
        <v>138</v>
      </c>
      <c r="D90" s="131" t="s">
        <v>107</v>
      </c>
      <c r="E90" s="29"/>
      <c r="F90" s="30">
        <v>778.85</v>
      </c>
      <c r="G90" s="40">
        <v>0</v>
      </c>
    </row>
    <row r="91" spans="1:7" ht="15.75" hidden="1" customHeight="1">
      <c r="A91" s="78"/>
      <c r="B91" s="32" t="s">
        <v>325</v>
      </c>
      <c r="C91" s="35" t="s">
        <v>313</v>
      </c>
      <c r="D91" s="131" t="s">
        <v>107</v>
      </c>
      <c r="E91" s="29"/>
      <c r="F91" s="30">
        <v>498.11</v>
      </c>
      <c r="G91" s="40">
        <v>0</v>
      </c>
    </row>
    <row r="92" spans="1:7" ht="31.5" hidden="1" customHeight="1">
      <c r="A92" s="78"/>
      <c r="B92" s="32" t="s">
        <v>326</v>
      </c>
      <c r="C92" s="35" t="s">
        <v>138</v>
      </c>
      <c r="D92" s="131" t="s">
        <v>107</v>
      </c>
      <c r="E92" s="29"/>
      <c r="F92" s="30">
        <v>1264.3399999999999</v>
      </c>
      <c r="G92" s="40">
        <v>0</v>
      </c>
    </row>
    <row r="93" spans="1:7" ht="15.75" hidden="1" customHeight="1">
      <c r="A93" s="78"/>
      <c r="B93" s="32" t="s">
        <v>327</v>
      </c>
      <c r="C93" s="35" t="s">
        <v>37</v>
      </c>
      <c r="D93" s="32" t="s">
        <v>57</v>
      </c>
      <c r="E93" s="29"/>
      <c r="F93" s="30">
        <v>1707.71</v>
      </c>
      <c r="G93" s="40">
        <v>0</v>
      </c>
    </row>
    <row r="94" spans="1:7" ht="15.75" customHeight="1">
      <c r="A94" s="78"/>
      <c r="B94" s="394" t="s">
        <v>85</v>
      </c>
      <c r="C94" s="394"/>
      <c r="D94" s="394"/>
      <c r="E94" s="40"/>
      <c r="F94" s="78"/>
      <c r="G94" s="40"/>
    </row>
    <row r="95" spans="1:7" ht="15.75" customHeight="1">
      <c r="A95" s="78">
        <v>14</v>
      </c>
      <c r="B95" s="404" t="s">
        <v>328</v>
      </c>
      <c r="C95" s="132" t="s">
        <v>76</v>
      </c>
      <c r="D95" s="405"/>
      <c r="E95" s="34">
        <v>327.9</v>
      </c>
      <c r="F95" s="406">
        <v>2.95</v>
      </c>
      <c r="G95" s="30">
        <v>5340.98</v>
      </c>
    </row>
    <row r="96" spans="1:7" ht="31.5" customHeight="1">
      <c r="A96" s="78">
        <v>15</v>
      </c>
      <c r="B96" s="131" t="s">
        <v>127</v>
      </c>
      <c r="C96" s="132"/>
      <c r="D96" s="407"/>
      <c r="E96" s="34"/>
      <c r="F96" s="122">
        <v>3.05</v>
      </c>
      <c r="G96" s="30">
        <v>5522.03</v>
      </c>
    </row>
    <row r="97" spans="1:7" ht="15.75" customHeight="1">
      <c r="A97" s="282"/>
      <c r="B97" s="135" t="s">
        <v>136</v>
      </c>
      <c r="C97" s="138"/>
      <c r="D97" s="34"/>
      <c r="E97" s="34"/>
      <c r="F97" s="40"/>
      <c r="G97" s="105">
        <f>SUM(G17+G18+G19+G28+G29+G40+G41+G42+G43+G44+G45+G52+G60+G95+G96)</f>
        <v>32623.59</v>
      </c>
    </row>
    <row r="98" spans="1:7" ht="15.75" customHeight="1">
      <c r="A98" s="282"/>
      <c r="B98" s="408" t="s">
        <v>86</v>
      </c>
      <c r="C98" s="408"/>
      <c r="D98" s="408"/>
      <c r="E98" s="408"/>
      <c r="F98" s="408"/>
      <c r="G98" s="408"/>
    </row>
    <row r="99" spans="1:7" ht="15.75" customHeight="1">
      <c r="A99" s="78">
        <v>16</v>
      </c>
      <c r="B99" s="411" t="s">
        <v>334</v>
      </c>
      <c r="C99" s="412" t="s">
        <v>162</v>
      </c>
      <c r="D99" s="410">
        <v>1</v>
      </c>
      <c r="E99" s="34"/>
      <c r="F99" s="122">
        <v>185.81</v>
      </c>
      <c r="G99" s="30">
        <v>185.81</v>
      </c>
    </row>
    <row r="100" spans="1:7" ht="15.75" customHeight="1">
      <c r="A100" s="78">
        <v>17</v>
      </c>
      <c r="B100" s="409" t="s">
        <v>145</v>
      </c>
      <c r="C100" s="412" t="s">
        <v>302</v>
      </c>
      <c r="D100" s="410">
        <v>1</v>
      </c>
      <c r="E100" s="34"/>
      <c r="F100" s="122">
        <v>180.15</v>
      </c>
      <c r="G100" s="30">
        <v>180.15</v>
      </c>
    </row>
    <row r="101" spans="1:7" ht="15.75" customHeight="1">
      <c r="A101" s="78">
        <v>18</v>
      </c>
      <c r="B101" s="113" t="s">
        <v>335</v>
      </c>
      <c r="C101" s="137" t="s">
        <v>302</v>
      </c>
      <c r="D101" s="410">
        <v>1</v>
      </c>
      <c r="E101" s="34"/>
      <c r="F101" s="122">
        <v>81.73</v>
      </c>
      <c r="G101" s="30">
        <v>81.73</v>
      </c>
    </row>
    <row r="102" spans="1:7" ht="15.75" customHeight="1">
      <c r="A102" s="78"/>
      <c r="B102" s="144" t="s">
        <v>68</v>
      </c>
      <c r="C102" s="140"/>
      <c r="D102" s="285"/>
      <c r="E102" s="140">
        <v>1</v>
      </c>
      <c r="F102" s="140"/>
      <c r="G102" s="105">
        <f>SUM(G99:G101)</f>
        <v>447.69000000000005</v>
      </c>
    </row>
    <row r="103" spans="1:7" ht="15.75" customHeight="1">
      <c r="A103" s="78"/>
      <c r="B103" s="182" t="s">
        <v>128</v>
      </c>
      <c r="C103" s="34"/>
      <c r="D103" s="34"/>
      <c r="E103" s="141"/>
      <c r="F103" s="142"/>
      <c r="G103" s="39">
        <v>0</v>
      </c>
    </row>
    <row r="104" spans="1:7" ht="15.75" customHeight="1">
      <c r="A104" s="286"/>
      <c r="B104" s="154" t="s">
        <v>69</v>
      </c>
      <c r="C104" s="120"/>
      <c r="D104" s="120"/>
      <c r="E104" s="120"/>
      <c r="F104" s="120"/>
      <c r="G104" s="143">
        <f>G97+G102</f>
        <v>33071.279999999999</v>
      </c>
    </row>
    <row r="105" spans="1:7" ht="15.75">
      <c r="A105" s="439" t="s">
        <v>336</v>
      </c>
      <c r="B105" s="439"/>
      <c r="C105" s="439"/>
      <c r="D105" s="439"/>
      <c r="E105" s="439"/>
      <c r="F105" s="439"/>
      <c r="G105" s="439"/>
    </row>
    <row r="106" spans="1:7" ht="15.75">
      <c r="A106" s="393"/>
      <c r="B106" s="440" t="s">
        <v>337</v>
      </c>
      <c r="C106" s="440"/>
      <c r="D106" s="440"/>
      <c r="E106" s="440"/>
      <c r="F106" s="440"/>
      <c r="G106" s="3"/>
    </row>
    <row r="107" spans="1:7">
      <c r="A107" s="388"/>
      <c r="B107" s="420" t="s">
        <v>8</v>
      </c>
      <c r="C107" s="420"/>
      <c r="D107" s="420"/>
      <c r="E107" s="420"/>
      <c r="F107" s="420"/>
      <c r="G107" s="5"/>
    </row>
    <row r="108" spans="1:7">
      <c r="A108" s="22"/>
      <c r="B108" s="22"/>
      <c r="C108" s="22"/>
      <c r="D108" s="22"/>
      <c r="E108" s="22"/>
      <c r="F108" s="22"/>
      <c r="G108" s="22"/>
    </row>
    <row r="109" spans="1:7" ht="15.75">
      <c r="A109" s="441" t="s">
        <v>9</v>
      </c>
      <c r="B109" s="441"/>
      <c r="C109" s="441"/>
      <c r="D109" s="441"/>
      <c r="E109" s="441"/>
      <c r="F109" s="441"/>
      <c r="G109" s="441"/>
    </row>
    <row r="110" spans="1:7" ht="15.75">
      <c r="A110" s="441" t="s">
        <v>10</v>
      </c>
      <c r="B110" s="441"/>
      <c r="C110" s="441"/>
      <c r="D110" s="441"/>
      <c r="E110" s="441"/>
      <c r="F110" s="441"/>
      <c r="G110" s="441"/>
    </row>
    <row r="111" spans="1:7" ht="15.75">
      <c r="A111" s="430" t="s">
        <v>90</v>
      </c>
      <c r="B111" s="430"/>
      <c r="C111" s="430"/>
      <c r="D111" s="430"/>
      <c r="E111" s="430"/>
      <c r="F111" s="430"/>
      <c r="G111" s="430"/>
    </row>
    <row r="112" spans="1:7" ht="15.75">
      <c r="A112" s="23"/>
    </row>
    <row r="113" spans="1:7" ht="15.75">
      <c r="A113" s="442" t="s">
        <v>12</v>
      </c>
      <c r="B113" s="442"/>
      <c r="C113" s="442"/>
      <c r="D113" s="442"/>
      <c r="E113" s="442"/>
      <c r="F113" s="442"/>
      <c r="G113" s="442"/>
    </row>
    <row r="114" spans="1:7" ht="15.75">
      <c r="A114" s="4"/>
    </row>
    <row r="115" spans="1:7" ht="15.75">
      <c r="B115" s="389" t="s">
        <v>13</v>
      </c>
      <c r="C115" s="501" t="s">
        <v>242</v>
      </c>
      <c r="D115" s="501"/>
      <c r="E115" s="501"/>
      <c r="G115" s="391"/>
    </row>
    <row r="116" spans="1:7">
      <c r="A116" s="388"/>
      <c r="C116" s="420" t="s">
        <v>14</v>
      </c>
      <c r="D116" s="420"/>
      <c r="E116" s="420"/>
      <c r="G116" s="390" t="s">
        <v>15</v>
      </c>
    </row>
    <row r="117" spans="1:7" ht="15.75">
      <c r="A117" s="66"/>
      <c r="C117" s="24"/>
      <c r="D117" s="24"/>
      <c r="F117" s="24"/>
    </row>
    <row r="118" spans="1:7" ht="15.75">
      <c r="B118" s="389" t="s">
        <v>16</v>
      </c>
      <c r="C118" s="421"/>
      <c r="D118" s="421"/>
      <c r="E118" s="421"/>
      <c r="G118" s="391"/>
    </row>
    <row r="119" spans="1:7">
      <c r="A119" s="388"/>
      <c r="C119" s="422" t="s">
        <v>14</v>
      </c>
      <c r="D119" s="422"/>
      <c r="E119" s="422"/>
      <c r="G119" s="390" t="s">
        <v>15</v>
      </c>
    </row>
    <row r="121" spans="1:7" ht="15.75">
      <c r="A121" s="4" t="s">
        <v>17</v>
      </c>
    </row>
    <row r="122" spans="1:7">
      <c r="A122" s="413" t="s">
        <v>18</v>
      </c>
      <c r="B122" s="413"/>
      <c r="C122" s="413"/>
      <c r="D122" s="413"/>
      <c r="E122" s="413"/>
      <c r="F122" s="413"/>
      <c r="G122" s="413"/>
    </row>
    <row r="123" spans="1:7" ht="45" customHeight="1">
      <c r="A123" s="414" t="s">
        <v>19</v>
      </c>
      <c r="B123" s="414"/>
      <c r="C123" s="414"/>
      <c r="D123" s="414"/>
      <c r="E123" s="414"/>
      <c r="F123" s="414"/>
      <c r="G123" s="414"/>
    </row>
    <row r="124" spans="1:7" ht="30" customHeight="1">
      <c r="A124" s="414" t="s">
        <v>20</v>
      </c>
      <c r="B124" s="414"/>
      <c r="C124" s="414"/>
      <c r="D124" s="414"/>
      <c r="E124" s="414"/>
      <c r="F124" s="414"/>
      <c r="G124" s="414"/>
    </row>
    <row r="125" spans="1:7" ht="30" customHeight="1">
      <c r="A125" s="414" t="s">
        <v>25</v>
      </c>
      <c r="B125" s="414"/>
      <c r="C125" s="414"/>
      <c r="D125" s="414"/>
      <c r="E125" s="414"/>
      <c r="F125" s="414"/>
      <c r="G125" s="414"/>
    </row>
    <row r="126" spans="1:7" ht="15" customHeight="1">
      <c r="A126" s="414" t="s">
        <v>24</v>
      </c>
      <c r="B126" s="414"/>
      <c r="C126" s="414"/>
      <c r="D126" s="414"/>
      <c r="E126" s="414"/>
      <c r="F126" s="414"/>
      <c r="G126" s="414"/>
    </row>
  </sheetData>
  <autoFilter ref="G13:G66"/>
  <mergeCells count="27">
    <mergeCell ref="A126:G126"/>
    <mergeCell ref="C118:E118"/>
    <mergeCell ref="C119:E119"/>
    <mergeCell ref="A122:G122"/>
    <mergeCell ref="A123:G123"/>
    <mergeCell ref="A124:G124"/>
    <mergeCell ref="A111:G111"/>
    <mergeCell ref="A113:G113"/>
    <mergeCell ref="C115:E115"/>
    <mergeCell ref="C116:E116"/>
    <mergeCell ref="A125:G125"/>
    <mergeCell ref="A105:G105"/>
    <mergeCell ref="B106:F106"/>
    <mergeCell ref="B107:F107"/>
    <mergeCell ref="A109:G109"/>
    <mergeCell ref="A110:G110"/>
    <mergeCell ref="A3:G3"/>
    <mergeCell ref="A4:G4"/>
    <mergeCell ref="A8:G8"/>
    <mergeCell ref="A10:G10"/>
    <mergeCell ref="A5:G5"/>
    <mergeCell ref="A15:G15"/>
    <mergeCell ref="A16:G16"/>
    <mergeCell ref="A30:G30"/>
    <mergeCell ref="A46:G46"/>
    <mergeCell ref="P71:S71"/>
    <mergeCell ref="A58:G5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3"/>
  <sheetViews>
    <sheetView view="pageLayout" topLeftCell="A27" zoomScale="82" zoomScaleSheetLayoutView="87" zoomScalePageLayoutView="82" workbookViewId="0">
      <selection activeCell="C39" sqref="C3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6" width="20.85546875" customWidth="1"/>
    <col min="7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5.75" customHeight="1">
      <c r="A3" s="435" t="s">
        <v>0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5.25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8.75" customHeight="1">
      <c r="A5" s="2"/>
      <c r="B5" s="435" t="s">
        <v>129</v>
      </c>
      <c r="C5" s="435"/>
      <c r="D5" s="435"/>
      <c r="E5" s="435"/>
      <c r="F5" s="435"/>
      <c r="G5" s="240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42400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9" t="s">
        <v>188</v>
      </c>
      <c r="B8" s="429"/>
      <c r="C8" s="429"/>
      <c r="D8" s="429"/>
      <c r="E8" s="429"/>
      <c r="F8" s="429"/>
      <c r="G8" s="42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37" t="s">
        <v>166</v>
      </c>
      <c r="B10" s="437"/>
      <c r="C10" s="437"/>
      <c r="D10" s="437"/>
      <c r="E10" s="437"/>
      <c r="F10" s="437"/>
      <c r="G10" s="437"/>
      <c r="H10" s="2"/>
      <c r="I10" s="2"/>
      <c r="J10" s="2"/>
      <c r="K10" s="2"/>
    </row>
    <row r="11" spans="1:11" ht="15.75">
      <c r="A11" s="453"/>
      <c r="B11" s="453"/>
      <c r="C11" s="453"/>
      <c r="D11" s="453"/>
      <c r="E11" s="453"/>
      <c r="F11" s="453"/>
      <c r="G11" s="453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9.5" customHeight="1">
      <c r="A15" s="446" t="s">
        <v>84</v>
      </c>
      <c r="B15" s="447"/>
      <c r="C15" s="447"/>
      <c r="D15" s="447"/>
      <c r="E15" s="447"/>
      <c r="F15" s="447"/>
      <c r="G15" s="448"/>
      <c r="H15" s="11"/>
      <c r="I15" s="11"/>
      <c r="J15" s="11"/>
      <c r="K15" s="11"/>
    </row>
    <row r="16" spans="1:11" ht="16.5" customHeight="1">
      <c r="A16" s="446" t="s">
        <v>5</v>
      </c>
      <c r="B16" s="447"/>
      <c r="C16" s="447"/>
      <c r="D16" s="447"/>
      <c r="E16" s="447"/>
      <c r="F16" s="447"/>
      <c r="G16" s="448"/>
      <c r="H16" s="11"/>
      <c r="I16" s="11"/>
      <c r="J16" s="11"/>
      <c r="K16" s="11"/>
    </row>
    <row r="17" spans="1:11" ht="19.5" customHeight="1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21.75" customHeight="1">
      <c r="A19" s="446" t="s">
        <v>175</v>
      </c>
      <c r="B19" s="447"/>
      <c r="C19" s="447"/>
      <c r="D19" s="447"/>
      <c r="E19" s="447"/>
      <c r="F19" s="447"/>
      <c r="G19" s="448"/>
      <c r="H19" s="59"/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6.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3.5" hidden="1" customHeight="1">
      <c r="A23" s="184">
        <v>4</v>
      </c>
      <c r="B23" s="198" t="s">
        <v>105</v>
      </c>
      <c r="C23" s="199" t="s">
        <v>42</v>
      </c>
      <c r="D23" s="198" t="s">
        <v>107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21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9.25" hidden="1" customHeight="1">
      <c r="A25" s="184">
        <v>6</v>
      </c>
      <c r="B25" s="201" t="s">
        <v>139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4.5" hidden="1" customHeight="1">
      <c r="A26" s="187">
        <v>8</v>
      </c>
      <c r="B26" s="198" t="s">
        <v>106</v>
      </c>
      <c r="C26" s="199" t="s">
        <v>41</v>
      </c>
      <c r="D26" s="198" t="s">
        <v>107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8.7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5.25" customHeight="1">
      <c r="A30" s="204">
        <v>4</v>
      </c>
      <c r="B30" s="198" t="s">
        <v>110</v>
      </c>
      <c r="C30" s="195" t="s">
        <v>37</v>
      </c>
      <c r="D30" s="198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">
      <c r="A31" s="204">
        <v>5</v>
      </c>
      <c r="B31" s="198" t="s">
        <v>112</v>
      </c>
      <c r="C31" s="195" t="s">
        <v>37</v>
      </c>
      <c r="D31" s="198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1.5">
      <c r="A32" s="204">
        <v>6</v>
      </c>
      <c r="B32" s="194" t="s">
        <v>113</v>
      </c>
      <c r="C32" s="186" t="s">
        <v>37</v>
      </c>
      <c r="D32" s="198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customHeight="1">
      <c r="A34" s="454" t="s">
        <v>95</v>
      </c>
      <c r="B34" s="454"/>
      <c r="C34" s="454"/>
      <c r="D34" s="454"/>
      <c r="E34" s="454"/>
      <c r="F34" s="454"/>
      <c r="G34" s="455"/>
      <c r="H34" s="59"/>
      <c r="I34" s="11"/>
    </row>
    <row r="35" spans="1:12" ht="30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60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60"/>
    </row>
    <row r="37" spans="1:12" ht="27.7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16.5" customHeight="1">
      <c r="A39" s="184">
        <v>8</v>
      </c>
      <c r="B39" s="201" t="s">
        <v>218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6.7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  <c r="J42" s="43"/>
      <c r="K42" s="44"/>
      <c r="L42" s="45"/>
    </row>
    <row r="43" spans="1:12" ht="17.2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  <c r="J43" s="43"/>
      <c r="K43" s="44"/>
      <c r="L43" s="45"/>
    </row>
    <row r="44" spans="1:12" ht="18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62" t="s">
        <v>89</v>
      </c>
      <c r="C45" s="454"/>
      <c r="D45" s="454"/>
      <c r="E45" s="454"/>
      <c r="F45" s="454"/>
      <c r="G45" s="455"/>
      <c r="H45" s="60"/>
      <c r="J45" s="43"/>
      <c r="K45" s="44"/>
      <c r="L45" s="45"/>
    </row>
    <row r="46" spans="1:12" ht="20.2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48.75" customHeight="1">
      <c r="A47" s="184">
        <v>9</v>
      </c>
      <c r="B47" s="201" t="s">
        <v>146</v>
      </c>
      <c r="C47" s="195" t="s">
        <v>70</v>
      </c>
      <c r="D47" s="193" t="s">
        <v>179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2.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customHeight="1">
      <c r="A49" s="184"/>
      <c r="B49" s="211" t="s">
        <v>59</v>
      </c>
      <c r="C49" s="214"/>
      <c r="D49" s="214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customHeight="1">
      <c r="A51" s="184"/>
      <c r="B51" s="216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customHeight="1">
      <c r="A52" s="184">
        <v>11</v>
      </c>
      <c r="B52" s="201" t="s">
        <v>62</v>
      </c>
      <c r="C52" s="195" t="s">
        <v>39</v>
      </c>
      <c r="D52" s="193" t="s">
        <v>186</v>
      </c>
      <c r="E52" s="190">
        <v>0</v>
      </c>
      <c r="F52" s="208">
        <v>222.4</v>
      </c>
      <c r="G52" s="209">
        <v>444.8</v>
      </c>
      <c r="H52" s="60"/>
      <c r="J52" s="43"/>
      <c r="K52" s="44"/>
      <c r="L52" s="45"/>
    </row>
    <row r="53" spans="1:12" ht="19.5" customHeight="1">
      <c r="A53" s="187">
        <v>12</v>
      </c>
      <c r="B53" s="201" t="s">
        <v>63</v>
      </c>
      <c r="C53" s="195" t="s">
        <v>39</v>
      </c>
      <c r="D53" s="193" t="s">
        <v>186</v>
      </c>
      <c r="E53" s="190">
        <v>0</v>
      </c>
      <c r="F53" s="208">
        <v>76.25</v>
      </c>
      <c r="G53" s="209">
        <v>152.5</v>
      </c>
      <c r="H53" s="60"/>
      <c r="J53" s="43"/>
      <c r="K53" s="44"/>
      <c r="L53" s="45"/>
    </row>
    <row r="54" spans="1:12" ht="1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28.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46" t="s">
        <v>74</v>
      </c>
      <c r="C60" s="447"/>
      <c r="D60" s="448"/>
      <c r="E60" s="193"/>
      <c r="F60" s="187"/>
      <c r="G60" s="190"/>
      <c r="H60" s="60"/>
      <c r="J60" s="43"/>
      <c r="K60" s="44"/>
      <c r="L60" s="45"/>
    </row>
    <row r="61" spans="1:12" ht="29.2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hidden="1" customHeight="1">
      <c r="A62" s="187"/>
      <c r="B62" s="456" t="s">
        <v>120</v>
      </c>
      <c r="C62" s="457"/>
      <c r="D62" s="458"/>
      <c r="E62" s="190"/>
      <c r="F62" s="187"/>
      <c r="G62" s="190"/>
    </row>
    <row r="63" spans="1:12" ht="18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5" hidden="1" customHeight="1">
      <c r="A65" s="187"/>
      <c r="B65" s="223" t="s">
        <v>124</v>
      </c>
      <c r="C65" s="219"/>
      <c r="D65" s="187"/>
      <c r="E65" s="190"/>
      <c r="F65" s="208"/>
      <c r="G65" s="190"/>
      <c r="H65" s="56">
        <f>G35+G36+G37+G38+G39+G40+G41+G42+G43+G44+G47+G50+G52+G53+G54+G55+G56+G61+G62+G63+G64+G65</f>
        <v>2500.33</v>
      </c>
      <c r="J65" s="43"/>
      <c r="K65" s="44"/>
      <c r="L65" s="45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7">
        <f>SUM(H19:H65)</f>
        <v>2500.33</v>
      </c>
      <c r="J66" s="61">
        <f>7273.39 -H66</f>
        <v>4773.0600000000004</v>
      </c>
    </row>
    <row r="67" spans="1:20" ht="20.25" customHeight="1">
      <c r="A67" s="187"/>
      <c r="B67" s="446" t="s">
        <v>85</v>
      </c>
      <c r="C67" s="447"/>
      <c r="D67" s="447"/>
      <c r="E67" s="447"/>
      <c r="F67" s="447"/>
      <c r="G67" s="448"/>
      <c r="H67" s="57"/>
      <c r="J67" s="61"/>
    </row>
    <row r="68" spans="1:20" ht="21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  <c r="H68" s="57"/>
      <c r="J68" s="61"/>
    </row>
    <row r="69" spans="1:20" ht="47.25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  <c r="H69" s="57"/>
      <c r="J69" s="61"/>
    </row>
    <row r="70" spans="1:20" ht="19.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SUM(G17+G18+G29+G30+G31+G32+G33+G39+G47+G48+G52+G53+G68+G69)</f>
        <v>13570.939999999997</v>
      </c>
      <c r="H70" s="57"/>
      <c r="J70" s="61"/>
    </row>
    <row r="71" spans="1:20" ht="19.5" customHeight="1">
      <c r="A71" s="191"/>
      <c r="B71" s="459" t="s">
        <v>86</v>
      </c>
      <c r="C71" s="460"/>
      <c r="D71" s="461"/>
      <c r="E71" s="193"/>
      <c r="F71" s="187"/>
      <c r="G71" s="190"/>
      <c r="H71" s="57"/>
      <c r="J71" s="61"/>
    </row>
    <row r="72" spans="1:20" ht="35.25" customHeight="1">
      <c r="A72" s="187">
        <v>15</v>
      </c>
      <c r="B72" s="228" t="s">
        <v>160</v>
      </c>
      <c r="C72" s="187" t="s">
        <v>138</v>
      </c>
      <c r="D72" s="216"/>
      <c r="E72" s="193"/>
      <c r="F72" s="229">
        <v>2057</v>
      </c>
      <c r="G72" s="190">
        <v>51425</v>
      </c>
      <c r="H72" s="57"/>
      <c r="J72" s="61"/>
    </row>
    <row r="73" spans="1:20" ht="18.75" customHeight="1">
      <c r="A73" s="187">
        <v>16</v>
      </c>
      <c r="B73" s="228" t="s">
        <v>161</v>
      </c>
      <c r="C73" s="187" t="s">
        <v>162</v>
      </c>
      <c r="D73" s="216"/>
      <c r="E73" s="193"/>
      <c r="F73" s="187">
        <v>185.81</v>
      </c>
      <c r="G73" s="190">
        <v>185.81</v>
      </c>
      <c r="H73" s="57"/>
      <c r="J73" s="61"/>
    </row>
    <row r="74" spans="1:20" ht="31.5">
      <c r="A74" s="187">
        <v>17</v>
      </c>
      <c r="B74" s="230" t="s">
        <v>163</v>
      </c>
      <c r="C74" s="187" t="s">
        <v>164</v>
      </c>
      <c r="D74" s="216"/>
      <c r="E74" s="193"/>
      <c r="F74" s="187">
        <v>290.67</v>
      </c>
      <c r="G74" s="190">
        <v>290.67</v>
      </c>
      <c r="H74" s="57"/>
      <c r="J74" s="61"/>
    </row>
    <row r="75" spans="1:20" ht="47.25">
      <c r="A75" s="187">
        <v>18</v>
      </c>
      <c r="B75" s="228" t="s">
        <v>157</v>
      </c>
      <c r="C75" s="187" t="s">
        <v>165</v>
      </c>
      <c r="D75" s="216"/>
      <c r="E75" s="193"/>
      <c r="F75" s="187">
        <v>3397.65</v>
      </c>
      <c r="G75" s="190">
        <v>33.979999999999997</v>
      </c>
      <c r="H75" s="57"/>
      <c r="J75" s="61"/>
    </row>
    <row r="76" spans="1:20" ht="31.5">
      <c r="A76" s="187">
        <v>19</v>
      </c>
      <c r="B76" s="228" t="s">
        <v>134</v>
      </c>
      <c r="C76" s="225" t="s">
        <v>39</v>
      </c>
      <c r="D76" s="214"/>
      <c r="E76" s="190"/>
      <c r="F76" s="231">
        <v>79.09</v>
      </c>
      <c r="G76" s="190">
        <v>79.09</v>
      </c>
      <c r="H76" s="57"/>
      <c r="J76" s="61"/>
    </row>
    <row r="77" spans="1:20" ht="15.75">
      <c r="A77" s="187"/>
      <c r="B77" s="194" t="s">
        <v>68</v>
      </c>
      <c r="C77" s="232"/>
      <c r="D77" s="233"/>
      <c r="E77" s="232">
        <v>1</v>
      </c>
      <c r="F77" s="232"/>
      <c r="G77" s="227">
        <f>G72+G73+G74+G75+G76</f>
        <v>52014.549999999996</v>
      </c>
    </row>
    <row r="78" spans="1:20" ht="15.75" customHeight="1">
      <c r="A78" s="187"/>
      <c r="B78" s="185" t="s">
        <v>128</v>
      </c>
      <c r="C78" s="193"/>
      <c r="D78" s="193"/>
      <c r="E78" s="234"/>
      <c r="F78" s="235"/>
      <c r="G78" s="236">
        <v>0</v>
      </c>
    </row>
    <row r="79" spans="1:20" ht="15.75">
      <c r="A79" s="48"/>
      <c r="B79" s="237" t="s">
        <v>189</v>
      </c>
      <c r="C79" s="214"/>
      <c r="D79" s="214"/>
      <c r="E79" s="214"/>
      <c r="F79" s="214"/>
      <c r="G79" s="238">
        <f>G70+G77</f>
        <v>65585.489999999991</v>
      </c>
    </row>
    <row r="80" spans="1:20" ht="15.75" customHeight="1">
      <c r="A80" s="430" t="s">
        <v>181</v>
      </c>
      <c r="B80" s="430"/>
      <c r="C80" s="430"/>
      <c r="D80" s="430"/>
      <c r="E80" s="430"/>
      <c r="F80" s="430"/>
      <c r="G80" s="43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5.75" customHeight="1">
      <c r="A81" s="21" t="s">
        <v>7</v>
      </c>
      <c r="B81" s="452" t="s">
        <v>187</v>
      </c>
      <c r="C81" s="452"/>
      <c r="D81" s="452"/>
      <c r="E81" s="452"/>
      <c r="F81" s="452"/>
      <c r="G81" s="3"/>
      <c r="H81" s="66"/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21" t="s">
        <v>7</v>
      </c>
      <c r="B82" s="445"/>
      <c r="C82" s="445"/>
      <c r="D82" s="445"/>
      <c r="E82" s="445"/>
      <c r="F82" s="445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>
      <c r="A83" s="68"/>
      <c r="B83" s="420" t="s">
        <v>8</v>
      </c>
      <c r="C83" s="420"/>
      <c r="D83" s="420"/>
      <c r="E83" s="420"/>
      <c r="F83" s="420"/>
      <c r="G83" s="5"/>
      <c r="H83" s="5"/>
      <c r="I83" s="5"/>
      <c r="J83" s="5"/>
      <c r="K83" s="5"/>
      <c r="L83" s="5"/>
      <c r="M83" s="5"/>
      <c r="N83" s="5"/>
      <c r="O83" s="5"/>
      <c r="P83" s="422"/>
      <c r="Q83" s="422"/>
      <c r="R83" s="422"/>
      <c r="S83" s="422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5.75">
      <c r="A85" s="441" t="s">
        <v>9</v>
      </c>
      <c r="B85" s="441"/>
      <c r="C85" s="441"/>
      <c r="D85" s="441"/>
      <c r="E85" s="441"/>
      <c r="F85" s="441"/>
      <c r="G85" s="441"/>
    </row>
    <row r="86" spans="1:19" ht="15.75">
      <c r="A86" s="441" t="s">
        <v>10</v>
      </c>
      <c r="B86" s="441"/>
      <c r="C86" s="441"/>
      <c r="D86" s="441"/>
      <c r="E86" s="441"/>
      <c r="F86" s="441"/>
      <c r="G86" s="441"/>
    </row>
    <row r="87" spans="1:19" ht="15.75">
      <c r="A87" s="430" t="s">
        <v>11</v>
      </c>
      <c r="B87" s="430"/>
      <c r="C87" s="430"/>
      <c r="D87" s="430"/>
      <c r="E87" s="430"/>
      <c r="F87" s="430"/>
      <c r="G87" s="430"/>
    </row>
    <row r="88" spans="1:19" ht="15.75">
      <c r="A88" s="23"/>
    </row>
    <row r="89" spans="1:19" ht="15.75">
      <c r="A89" s="442" t="s">
        <v>12</v>
      </c>
      <c r="B89" s="442"/>
      <c r="C89" s="442"/>
      <c r="D89" s="442"/>
      <c r="E89" s="442"/>
      <c r="F89" s="442"/>
      <c r="G89" s="442"/>
    </row>
    <row r="90" spans="1:19" ht="15.75">
      <c r="A90" s="4"/>
      <c r="B90" s="240"/>
      <c r="C90" s="240"/>
      <c r="D90" s="240"/>
      <c r="E90" s="240"/>
      <c r="F90" s="240"/>
      <c r="G90" s="240"/>
    </row>
    <row r="91" spans="1:19" ht="15.75">
      <c r="A91" s="430" t="s">
        <v>13</v>
      </c>
      <c r="B91" s="430"/>
      <c r="C91" s="443" t="s">
        <v>149</v>
      </c>
      <c r="D91" s="443"/>
      <c r="E91" s="443"/>
      <c r="F91" s="240"/>
      <c r="G91" s="181"/>
    </row>
    <row r="92" spans="1:19" ht="15.75">
      <c r="A92" s="241"/>
      <c r="B92" s="240"/>
      <c r="C92" s="451" t="s">
        <v>14</v>
      </c>
      <c r="D92" s="451"/>
      <c r="E92" s="451"/>
      <c r="F92" s="240"/>
      <c r="G92" s="242" t="s">
        <v>15</v>
      </c>
    </row>
    <row r="93" spans="1:19" ht="15.75">
      <c r="A93" s="66"/>
      <c r="B93" s="240"/>
      <c r="C93" s="24"/>
      <c r="D93" s="24"/>
      <c r="E93" s="240"/>
      <c r="F93" s="24"/>
      <c r="G93" s="240"/>
    </row>
    <row r="94" spans="1:19" ht="15.75">
      <c r="A94" s="430" t="s">
        <v>16</v>
      </c>
      <c r="B94" s="430"/>
      <c r="C94" s="421"/>
      <c r="D94" s="421"/>
      <c r="E94" s="421"/>
      <c r="F94" s="240"/>
      <c r="G94" s="181"/>
    </row>
    <row r="95" spans="1:19" ht="15.75">
      <c r="A95" s="241"/>
      <c r="B95" s="240"/>
      <c r="C95" s="450" t="s">
        <v>14</v>
      </c>
      <c r="D95" s="450"/>
      <c r="E95" s="450"/>
      <c r="F95" s="240"/>
      <c r="G95" s="242" t="s">
        <v>15</v>
      </c>
    </row>
    <row r="96" spans="1:19" ht="15.75">
      <c r="A96" s="4" t="s">
        <v>17</v>
      </c>
      <c r="B96" s="240"/>
      <c r="C96" s="240"/>
      <c r="D96" s="240"/>
      <c r="E96" s="240"/>
      <c r="F96" s="240"/>
      <c r="G96" s="240"/>
    </row>
    <row r="97" spans="1:7">
      <c r="A97" s="449" t="s">
        <v>18</v>
      </c>
      <c r="B97" s="449"/>
      <c r="C97" s="449"/>
      <c r="D97" s="449"/>
      <c r="E97" s="449"/>
      <c r="F97" s="449"/>
      <c r="G97" s="449"/>
    </row>
    <row r="98" spans="1:7" ht="45" customHeight="1">
      <c r="A98" s="444" t="s">
        <v>182</v>
      </c>
      <c r="B98" s="444"/>
      <c r="C98" s="444"/>
      <c r="D98" s="444"/>
      <c r="E98" s="444"/>
      <c r="F98" s="444"/>
      <c r="G98" s="444"/>
    </row>
    <row r="99" spans="1:7" ht="31.5" customHeight="1">
      <c r="A99" s="444" t="s">
        <v>183</v>
      </c>
      <c r="B99" s="444"/>
      <c r="C99" s="444"/>
      <c r="D99" s="444"/>
      <c r="E99" s="444"/>
      <c r="F99" s="444"/>
      <c r="G99" s="444"/>
    </row>
    <row r="100" spans="1:7" ht="35.25" customHeight="1">
      <c r="A100" s="444" t="s">
        <v>184</v>
      </c>
      <c r="B100" s="444"/>
      <c r="C100" s="444"/>
      <c r="D100" s="444"/>
      <c r="E100" s="444"/>
      <c r="F100" s="444"/>
      <c r="G100" s="444"/>
    </row>
    <row r="101" spans="1:7" ht="37.5" customHeight="1">
      <c r="A101" s="444" t="s">
        <v>185</v>
      </c>
      <c r="B101" s="444"/>
      <c r="C101" s="444"/>
      <c r="D101" s="444"/>
      <c r="E101" s="444"/>
      <c r="F101" s="444"/>
      <c r="G101" s="444"/>
    </row>
    <row r="103" spans="1:7" ht="27.75" customHeight="1">
      <c r="A103" s="25" t="s">
        <v>23</v>
      </c>
      <c r="B103" s="25"/>
      <c r="C103" s="25"/>
      <c r="D103" s="25"/>
      <c r="E103" s="25"/>
      <c r="F103" s="25"/>
    </row>
  </sheetData>
  <autoFilter ref="G13:G78"/>
  <mergeCells count="35">
    <mergeCell ref="A11:G11"/>
    <mergeCell ref="A15:G15"/>
    <mergeCell ref="A34:G34"/>
    <mergeCell ref="B62:D62"/>
    <mergeCell ref="B71:D71"/>
    <mergeCell ref="B45:G45"/>
    <mergeCell ref="B67:G67"/>
    <mergeCell ref="A16:G16"/>
    <mergeCell ref="A19:G19"/>
    <mergeCell ref="A3:G3"/>
    <mergeCell ref="A4:G4"/>
    <mergeCell ref="B5:F5"/>
    <mergeCell ref="A8:G8"/>
    <mergeCell ref="A10:G10"/>
    <mergeCell ref="P83:S83"/>
    <mergeCell ref="A85:G85"/>
    <mergeCell ref="A86:G86"/>
    <mergeCell ref="A87:G87"/>
    <mergeCell ref="A89:G89"/>
    <mergeCell ref="A100:G100"/>
    <mergeCell ref="A101:G101"/>
    <mergeCell ref="B82:F82"/>
    <mergeCell ref="B60:D60"/>
    <mergeCell ref="A97:G97"/>
    <mergeCell ref="A98:G98"/>
    <mergeCell ref="A99:G99"/>
    <mergeCell ref="C95:E95"/>
    <mergeCell ref="B83:F83"/>
    <mergeCell ref="A91:B91"/>
    <mergeCell ref="C91:E91"/>
    <mergeCell ref="C92:E92"/>
    <mergeCell ref="A94:B94"/>
    <mergeCell ref="C94:E94"/>
    <mergeCell ref="A80:G80"/>
    <mergeCell ref="B81:F8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8" zoomScale="80" zoomScalePageLayoutView="80" workbookViewId="0">
      <selection activeCell="C78" sqref="C78:D7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21.7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5" t="s">
        <v>91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6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5.75">
      <c r="A5" s="2"/>
      <c r="B5" s="435" t="s">
        <v>137</v>
      </c>
      <c r="C5" s="435"/>
      <c r="D5" s="435"/>
      <c r="E5" s="435"/>
      <c r="F5" s="43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42429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9" t="s">
        <v>190</v>
      </c>
      <c r="B8" s="429"/>
      <c r="C8" s="429"/>
      <c r="D8" s="429"/>
      <c r="E8" s="429"/>
      <c r="F8" s="429"/>
      <c r="G8" s="42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37" t="s">
        <v>166</v>
      </c>
      <c r="B10" s="437"/>
      <c r="C10" s="437"/>
      <c r="D10" s="437"/>
      <c r="E10" s="437"/>
      <c r="F10" s="437"/>
      <c r="G10" s="437"/>
      <c r="H10" s="2"/>
      <c r="I10" s="2"/>
      <c r="J10" s="2"/>
      <c r="K10" s="2"/>
    </row>
    <row r="11" spans="1:11" ht="15.75">
      <c r="A11" s="453"/>
      <c r="B11" s="453"/>
      <c r="C11" s="453"/>
      <c r="D11" s="453"/>
      <c r="E11" s="453"/>
      <c r="F11" s="453"/>
      <c r="G11" s="453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4.75" customHeight="1">
      <c r="A15" s="446" t="s">
        <v>84</v>
      </c>
      <c r="B15" s="447"/>
      <c r="C15" s="447"/>
      <c r="D15" s="447"/>
      <c r="E15" s="447"/>
      <c r="F15" s="447"/>
      <c r="G15" s="448"/>
      <c r="H15" s="11"/>
      <c r="I15" s="11"/>
      <c r="J15" s="11"/>
      <c r="K15" s="11"/>
    </row>
    <row r="16" spans="1:11" ht="24.75" customHeight="1">
      <c r="A16" s="446" t="s">
        <v>5</v>
      </c>
      <c r="B16" s="447"/>
      <c r="C16" s="447"/>
      <c r="D16" s="447"/>
      <c r="E16" s="447"/>
      <c r="F16" s="447"/>
      <c r="G16" s="448"/>
      <c r="H16" s="11"/>
      <c r="I16" s="11"/>
      <c r="J16" s="11"/>
      <c r="K16" s="11"/>
    </row>
    <row r="17" spans="1:11" ht="18.75" customHeight="1">
      <c r="A17" s="184">
        <v>1</v>
      </c>
      <c r="B17" s="259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3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446" t="s">
        <v>191</v>
      </c>
      <c r="B19" s="447"/>
      <c r="C19" s="447"/>
      <c r="D19" s="447"/>
      <c r="E19" s="447"/>
      <c r="F19" s="447"/>
      <c r="G19" s="448"/>
      <c r="H19" s="58">
        <f>G17+G19</f>
        <v>4091.5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.75" hidden="1" customHeight="1">
      <c r="A22" s="184">
        <v>3</v>
      </c>
      <c r="B22" s="201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8" hidden="1" customHeight="1">
      <c r="A23" s="184">
        <v>4</v>
      </c>
      <c r="B23" s="198" t="s">
        <v>105</v>
      </c>
      <c r="C23" s="199" t="s">
        <v>42</v>
      </c>
      <c r="D23" s="198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8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198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0.2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6.5" hidden="1" customHeight="1">
      <c r="A28" s="204">
        <v>3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2.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2.25" customHeight="1">
      <c r="A30" s="204">
        <v>4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4.5" customHeight="1">
      <c r="A32" s="204">
        <v>6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9.5" customHeight="1">
      <c r="A34" s="454" t="s">
        <v>95</v>
      </c>
      <c r="B34" s="454"/>
      <c r="C34" s="454"/>
      <c r="D34" s="454"/>
      <c r="E34" s="454"/>
      <c r="F34" s="454"/>
      <c r="G34" s="455"/>
      <c r="H34" s="59"/>
      <c r="I34" s="11"/>
      <c r="J34" s="11"/>
      <c r="K34" s="11"/>
    </row>
    <row r="35" spans="1:12" ht="0.75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2.5" customHeight="1">
      <c r="A39" s="184">
        <v>8</v>
      </c>
      <c r="B39" s="201" t="s">
        <v>192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0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20.25" customHeight="1">
      <c r="A43" s="184">
        <v>9</v>
      </c>
      <c r="B43" s="201" t="s">
        <v>54</v>
      </c>
      <c r="C43" s="195" t="s">
        <v>39</v>
      </c>
      <c r="D43" s="202" t="s">
        <v>38</v>
      </c>
      <c r="E43" s="190">
        <v>8</v>
      </c>
      <c r="F43" s="210">
        <v>141.12</v>
      </c>
      <c r="G43" s="209">
        <v>2257.92</v>
      </c>
      <c r="H43" s="60"/>
    </row>
    <row r="44" spans="1:12" ht="20.25" customHeight="1">
      <c r="A44" s="184">
        <v>10</v>
      </c>
      <c r="B44" s="201" t="s">
        <v>56</v>
      </c>
      <c r="C44" s="195" t="s">
        <v>39</v>
      </c>
      <c r="D44" s="202" t="s">
        <v>38</v>
      </c>
      <c r="E44" s="190">
        <v>16</v>
      </c>
      <c r="F44" s="210">
        <v>65.67</v>
      </c>
      <c r="G44" s="209">
        <v>2101.44</v>
      </c>
      <c r="H44" s="60"/>
      <c r="J44" s="43"/>
      <c r="K44" s="44"/>
      <c r="L44" s="45"/>
    </row>
    <row r="45" spans="1:12" ht="20.25" customHeight="1">
      <c r="A45" s="191"/>
      <c r="B45" s="462" t="s">
        <v>89</v>
      </c>
      <c r="C45" s="454"/>
      <c r="D45" s="454"/>
      <c r="E45" s="454"/>
      <c r="F45" s="454"/>
      <c r="G45" s="455"/>
      <c r="H45" s="60"/>
      <c r="J45" s="43"/>
      <c r="K45" s="44"/>
      <c r="L45" s="45"/>
    </row>
    <row r="46" spans="1:12" ht="18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70.5" customHeight="1">
      <c r="A47" s="184">
        <v>11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4" customHeight="1">
      <c r="A48" s="184">
        <v>12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hidden="1" customHeight="1">
      <c r="A49" s="184"/>
      <c r="B49" s="211" t="s">
        <v>59</v>
      </c>
      <c r="C49" s="214"/>
      <c r="D49" s="256"/>
      <c r="E49" s="214"/>
      <c r="F49" s="215"/>
      <c r="G49" s="215"/>
      <c r="H49" s="60"/>
      <c r="J49" s="43"/>
      <c r="K49" s="44"/>
      <c r="L49" s="45"/>
    </row>
    <row r="50" spans="1:12" ht="21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hidden="1" customHeight="1">
      <c r="A51" s="184"/>
      <c r="B51" s="255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7.2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.7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6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30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46" t="s">
        <v>74</v>
      </c>
      <c r="C60" s="447"/>
      <c r="D60" s="448"/>
      <c r="E60" s="193"/>
      <c r="F60" s="187"/>
      <c r="G60" s="190"/>
      <c r="H60" s="60"/>
      <c r="J60" s="43"/>
      <c r="K60" s="44"/>
      <c r="L60" s="45"/>
    </row>
    <row r="61" spans="1:12" ht="31.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9.25" hidden="1" customHeight="1">
      <c r="A62" s="187"/>
      <c r="B62" s="456" t="s">
        <v>120</v>
      </c>
      <c r="C62" s="457"/>
      <c r="D62" s="458"/>
      <c r="E62" s="190"/>
      <c r="F62" s="187"/>
      <c r="G62" s="190"/>
      <c r="H62" s="60"/>
      <c r="J62" s="43"/>
      <c r="K62" s="44"/>
      <c r="L62" s="45"/>
    </row>
    <row r="63" spans="1:12" ht="20.2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6361.42</v>
      </c>
      <c r="J66" s="43"/>
      <c r="K66" s="44"/>
      <c r="L66" s="45"/>
    </row>
    <row r="67" spans="1:20" ht="21" customHeight="1">
      <c r="A67" s="187"/>
      <c r="B67" s="446" t="s">
        <v>85</v>
      </c>
      <c r="C67" s="447"/>
      <c r="D67" s="448"/>
      <c r="E67" s="190"/>
      <c r="F67" s="187"/>
      <c r="G67" s="190"/>
      <c r="H67" s="57">
        <f>SUM(H19:H66)</f>
        <v>10452.92</v>
      </c>
      <c r="J67" s="61">
        <f>7273.39 -H67</f>
        <v>-3179.5299999999997</v>
      </c>
    </row>
    <row r="68" spans="1:20" ht="22.5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SUM(G17+G18+G29+G30+G31+G32+G33+G39+G43+G44+G47+G48+G68+G69)</f>
        <v>17333</v>
      </c>
    </row>
    <row r="71" spans="1:20" ht="20.25" customHeight="1">
      <c r="A71" s="191"/>
      <c r="B71" s="463" t="s">
        <v>86</v>
      </c>
      <c r="C71" s="464"/>
      <c r="D71" s="464"/>
      <c r="E71" s="193"/>
      <c r="F71" s="187"/>
      <c r="G71" s="190"/>
    </row>
    <row r="72" spans="1:20" ht="18.75" customHeight="1">
      <c r="A72" s="187"/>
      <c r="B72" s="239" t="s">
        <v>194</v>
      </c>
      <c r="C72" s="232"/>
      <c r="D72" s="233"/>
      <c r="E72" s="232">
        <v>1</v>
      </c>
      <c r="F72" s="232"/>
      <c r="G72" s="190">
        <v>0</v>
      </c>
    </row>
    <row r="73" spans="1:20" ht="18" customHeight="1">
      <c r="A73" s="187"/>
      <c r="B73" s="259" t="s">
        <v>128</v>
      </c>
      <c r="C73" s="193"/>
      <c r="D73" s="193"/>
      <c r="E73" s="234"/>
      <c r="F73" s="235"/>
      <c r="G73" s="236">
        <v>0</v>
      </c>
    </row>
    <row r="74" spans="1:20" ht="19.5" customHeight="1">
      <c r="A74" s="48"/>
      <c r="B74" s="260" t="s">
        <v>195</v>
      </c>
      <c r="C74" s="214"/>
      <c r="D74" s="214"/>
      <c r="E74" s="214"/>
      <c r="F74" s="214"/>
      <c r="G74" s="238">
        <f>G70+G72</f>
        <v>17333</v>
      </c>
    </row>
    <row r="75" spans="1:20" ht="15.75" customHeight="1">
      <c r="A75" s="430" t="s">
        <v>193</v>
      </c>
      <c r="B75" s="430"/>
      <c r="C75" s="430"/>
      <c r="D75" s="430"/>
      <c r="E75" s="430"/>
      <c r="F75" s="430"/>
      <c r="G75" s="43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1" t="s">
        <v>7</v>
      </c>
      <c r="B76" s="452" t="s">
        <v>222</v>
      </c>
      <c r="C76" s="452"/>
      <c r="D76" s="452"/>
      <c r="E76" s="452"/>
      <c r="F76" s="452"/>
      <c r="G76" s="3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 ht="15.75">
      <c r="A77" s="252"/>
      <c r="B77" s="451" t="s">
        <v>8</v>
      </c>
      <c r="C77" s="451"/>
      <c r="D77" s="451"/>
      <c r="E77" s="451"/>
      <c r="F77" s="451"/>
      <c r="G77" s="257"/>
      <c r="H77" s="5"/>
      <c r="I77" s="5"/>
      <c r="J77" s="5"/>
      <c r="K77" s="5"/>
      <c r="L77" s="5"/>
      <c r="M77" s="5"/>
      <c r="N77" s="5"/>
      <c r="O77" s="5"/>
      <c r="P77" s="422"/>
      <c r="Q77" s="422"/>
      <c r="R77" s="422"/>
      <c r="S77" s="422"/>
    </row>
    <row r="78" spans="1:20" ht="15.75">
      <c r="A78" s="258"/>
      <c r="B78" s="258"/>
      <c r="C78" s="258"/>
      <c r="D78" s="258"/>
      <c r="E78" s="258"/>
      <c r="F78" s="258"/>
      <c r="G78" s="258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41" t="s">
        <v>9</v>
      </c>
      <c r="B79" s="441"/>
      <c r="C79" s="441"/>
      <c r="D79" s="441"/>
      <c r="E79" s="441"/>
      <c r="F79" s="441"/>
      <c r="G79" s="441"/>
    </row>
    <row r="80" spans="1:20" ht="15.75">
      <c r="A80" s="441" t="s">
        <v>10</v>
      </c>
      <c r="B80" s="441"/>
      <c r="C80" s="441"/>
      <c r="D80" s="441"/>
      <c r="E80" s="441"/>
      <c r="F80" s="441"/>
      <c r="G80" s="441"/>
    </row>
    <row r="81" spans="1:7" ht="15.75">
      <c r="A81" s="430" t="s">
        <v>11</v>
      </c>
      <c r="B81" s="430"/>
      <c r="C81" s="430"/>
      <c r="D81" s="430"/>
      <c r="E81" s="430"/>
      <c r="F81" s="430"/>
      <c r="G81" s="430"/>
    </row>
    <row r="82" spans="1:7" ht="15.75">
      <c r="A82" s="23"/>
      <c r="B82" s="240"/>
      <c r="C82" s="240"/>
      <c r="D82" s="240"/>
      <c r="E82" s="240"/>
      <c r="F82" s="240"/>
      <c r="G82" s="240"/>
    </row>
    <row r="83" spans="1:7" ht="15.75">
      <c r="A83" s="442" t="s">
        <v>12</v>
      </c>
      <c r="B83" s="442"/>
      <c r="C83" s="442"/>
      <c r="D83" s="442"/>
      <c r="E83" s="442"/>
      <c r="F83" s="442"/>
      <c r="G83" s="442"/>
    </row>
    <row r="84" spans="1:7" ht="15.75">
      <c r="A84" s="4"/>
    </row>
    <row r="85" spans="1:7" ht="15.75">
      <c r="A85" s="430" t="s">
        <v>13</v>
      </c>
      <c r="B85" s="430"/>
      <c r="C85" s="443" t="s">
        <v>149</v>
      </c>
      <c r="D85" s="443"/>
      <c r="E85" s="443"/>
      <c r="G85" s="63"/>
    </row>
    <row r="86" spans="1:7">
      <c r="A86" s="68"/>
      <c r="C86" s="420" t="s">
        <v>14</v>
      </c>
      <c r="D86" s="420"/>
      <c r="E86" s="420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430" t="s">
        <v>16</v>
      </c>
      <c r="B88" s="430"/>
      <c r="C88" s="421"/>
      <c r="D88" s="421"/>
      <c r="E88" s="421"/>
      <c r="G88" s="63"/>
    </row>
    <row r="89" spans="1:7">
      <c r="A89" s="68"/>
      <c r="C89" s="422" t="s">
        <v>14</v>
      </c>
      <c r="D89" s="422"/>
      <c r="E89" s="422"/>
      <c r="G89" s="64" t="s">
        <v>15</v>
      </c>
    </row>
    <row r="90" spans="1:7" ht="15.75">
      <c r="A90" s="4" t="s">
        <v>17</v>
      </c>
    </row>
    <row r="91" spans="1:7">
      <c r="A91" s="413" t="s">
        <v>18</v>
      </c>
      <c r="B91" s="413"/>
      <c r="C91" s="413"/>
      <c r="D91" s="413"/>
      <c r="E91" s="413"/>
      <c r="F91" s="413"/>
      <c r="G91" s="413"/>
    </row>
    <row r="92" spans="1:7" ht="16.5">
      <c r="A92" s="465" t="s">
        <v>19</v>
      </c>
      <c r="B92" s="465"/>
      <c r="C92" s="465"/>
      <c r="D92" s="465"/>
      <c r="E92" s="465"/>
      <c r="F92" s="465"/>
      <c r="G92" s="465"/>
    </row>
    <row r="93" spans="1:7" ht="16.5">
      <c r="A93" s="465" t="s">
        <v>20</v>
      </c>
      <c r="B93" s="465"/>
      <c r="C93" s="465"/>
      <c r="D93" s="465"/>
      <c r="E93" s="465"/>
      <c r="F93" s="465"/>
      <c r="G93" s="465"/>
    </row>
    <row r="94" spans="1:7" ht="35.25" customHeight="1">
      <c r="A94" s="465" t="s">
        <v>25</v>
      </c>
      <c r="B94" s="465"/>
      <c r="C94" s="465"/>
      <c r="D94" s="465"/>
      <c r="E94" s="465"/>
      <c r="F94" s="465"/>
      <c r="G94" s="465"/>
    </row>
    <row r="95" spans="1:7" ht="37.5" customHeight="1">
      <c r="A95" s="465" t="s">
        <v>24</v>
      </c>
      <c r="B95" s="465"/>
      <c r="C95" s="465"/>
      <c r="D95" s="465"/>
      <c r="E95" s="465"/>
      <c r="F95" s="465"/>
      <c r="G95" s="465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69"/>
  <mergeCells count="34">
    <mergeCell ref="A11:G11"/>
    <mergeCell ref="A15:G15"/>
    <mergeCell ref="A34:G34"/>
    <mergeCell ref="B60:D60"/>
    <mergeCell ref="B62:D62"/>
    <mergeCell ref="A16:G16"/>
    <mergeCell ref="A19:G19"/>
    <mergeCell ref="B45:G45"/>
    <mergeCell ref="A3:G3"/>
    <mergeCell ref="A4:G4"/>
    <mergeCell ref="B5:F5"/>
    <mergeCell ref="A8:G8"/>
    <mergeCell ref="A10:G10"/>
    <mergeCell ref="P77:S77"/>
    <mergeCell ref="A79:G79"/>
    <mergeCell ref="A80:G80"/>
    <mergeCell ref="A81:G81"/>
    <mergeCell ref="A83:G83"/>
    <mergeCell ref="A75:G75"/>
    <mergeCell ref="B67:D67"/>
    <mergeCell ref="B71:D71"/>
    <mergeCell ref="A94:G94"/>
    <mergeCell ref="A95:G95"/>
    <mergeCell ref="B76:F76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93:G93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"/>
  <sheetViews>
    <sheetView view="pageLayout" zoomScale="84" zoomScalePageLayoutView="84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5" t="s">
        <v>92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1.5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5.75">
      <c r="A5" s="2"/>
      <c r="B5" s="435" t="s">
        <v>142</v>
      </c>
      <c r="C5" s="435"/>
      <c r="D5" s="435"/>
      <c r="E5" s="435"/>
      <c r="F5" s="43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42460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99.75" customHeight="1">
      <c r="A8" s="429" t="s">
        <v>190</v>
      </c>
      <c r="B8" s="429"/>
      <c r="C8" s="429"/>
      <c r="D8" s="429"/>
      <c r="E8" s="429"/>
      <c r="F8" s="429"/>
      <c r="G8" s="42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65.25" customHeight="1">
      <c r="A10" s="437" t="s">
        <v>166</v>
      </c>
      <c r="B10" s="437"/>
      <c r="C10" s="437"/>
      <c r="D10" s="437"/>
      <c r="E10" s="437"/>
      <c r="F10" s="437"/>
      <c r="G10" s="437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9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2.5" customHeight="1">
      <c r="A15" s="446" t="s">
        <v>84</v>
      </c>
      <c r="B15" s="447"/>
      <c r="C15" s="447"/>
      <c r="D15" s="447"/>
      <c r="E15" s="447"/>
      <c r="F15" s="447"/>
      <c r="G15" s="448"/>
      <c r="H15" s="11"/>
      <c r="I15" s="11"/>
      <c r="J15" s="11"/>
      <c r="K15" s="11"/>
    </row>
    <row r="16" spans="1:11" ht="21" customHeight="1">
      <c r="A16" s="446" t="s">
        <v>5</v>
      </c>
      <c r="B16" s="447"/>
      <c r="C16" s="447"/>
      <c r="D16" s="447"/>
      <c r="E16" s="447"/>
      <c r="F16" s="447"/>
      <c r="G16" s="448"/>
      <c r="H16" s="11"/>
      <c r="I16" s="11"/>
      <c r="J16" s="11"/>
      <c r="K16" s="11"/>
    </row>
    <row r="17" spans="1:11" ht="21" customHeight="1">
      <c r="A17" s="184">
        <v>1</v>
      </c>
      <c r="B17" s="259" t="s">
        <v>27</v>
      </c>
      <c r="C17" s="195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22.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261"/>
      <c r="B19" s="462" t="s">
        <v>196</v>
      </c>
      <c r="C19" s="454"/>
      <c r="D19" s="454"/>
      <c r="E19" s="454"/>
      <c r="F19" s="454"/>
      <c r="G19" s="455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26.25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6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5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9.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4.5" customHeight="1">
      <c r="A30" s="204">
        <v>4</v>
      </c>
      <c r="B30" s="198" t="s">
        <v>110</v>
      </c>
      <c r="C30" s="195" t="s">
        <v>37</v>
      </c>
      <c r="D30" s="202" t="s">
        <v>197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197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20.25" customHeight="1">
      <c r="A32" s="204">
        <v>6</v>
      </c>
      <c r="B32" s="201" t="s">
        <v>113</v>
      </c>
      <c r="C32" s="186" t="s">
        <v>37</v>
      </c>
      <c r="D32" s="202" t="s">
        <v>198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9.5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hidden="1" customHeight="1">
      <c r="A34" s="454" t="s">
        <v>95</v>
      </c>
      <c r="B34" s="454"/>
      <c r="C34" s="454"/>
      <c r="D34" s="454"/>
      <c r="E34" s="454"/>
      <c r="F34" s="454"/>
      <c r="G34" s="455"/>
      <c r="H34" s="59"/>
      <c r="I34" s="11"/>
      <c r="J34" s="11"/>
      <c r="K34" s="11"/>
    </row>
    <row r="35" spans="1:12" ht="27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7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4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7.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1.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8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62" t="s">
        <v>89</v>
      </c>
      <c r="C45" s="454"/>
      <c r="D45" s="454"/>
      <c r="E45" s="454"/>
      <c r="F45" s="454"/>
      <c r="G45" s="455"/>
      <c r="H45" s="60"/>
      <c r="J45" s="43"/>
      <c r="K45" s="44"/>
      <c r="L45" s="45"/>
    </row>
    <row r="46" spans="1:12" ht="22.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51.75" customHeight="1">
      <c r="A47" s="184">
        <v>8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1" customHeight="1">
      <c r="A48" s="184">
        <v>9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17.25" hidden="1" customHeight="1">
      <c r="A49" s="184"/>
      <c r="B49" s="462" t="s">
        <v>59</v>
      </c>
      <c r="C49" s="454"/>
      <c r="D49" s="455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6.5" hidden="1" customHeight="1">
      <c r="A51" s="184"/>
      <c r="B51" s="25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5.7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</row>
    <row r="59" spans="1:12" ht="29.2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22.5" hidden="1" customHeight="1">
      <c r="A60" s="191"/>
      <c r="B60" s="446" t="s">
        <v>74</v>
      </c>
      <c r="C60" s="447"/>
      <c r="D60" s="448"/>
      <c r="E60" s="193"/>
      <c r="F60" s="187"/>
      <c r="G60" s="190"/>
      <c r="H60" s="60"/>
      <c r="J60" s="43"/>
      <c r="K60" s="44"/>
      <c r="L60" s="45"/>
    </row>
    <row r="61" spans="1:12" ht="32.2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customHeight="1">
      <c r="A62" s="187"/>
      <c r="B62" s="248" t="s">
        <v>120</v>
      </c>
      <c r="C62" s="249"/>
      <c r="D62" s="249"/>
      <c r="E62" s="249"/>
      <c r="F62" s="249"/>
      <c r="G62" s="250"/>
      <c r="H62" s="60"/>
      <c r="J62" s="43"/>
      <c r="K62" s="44"/>
      <c r="L62" s="45"/>
    </row>
    <row r="63" spans="1:12" ht="22.5" customHeight="1">
      <c r="A63" s="187">
        <v>10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401.3</v>
      </c>
      <c r="H63" s="56" t="e">
        <f>G37+G38+G39+G40+G41+G42+G43+G44+G45+G46+G47+#REF!+G48+G50+G52+G53+G54+G55+G56+G59+G60+G61+G62+G63</f>
        <v>#REF!</v>
      </c>
      <c r="J63" s="43"/>
      <c r="K63" s="44"/>
      <c r="L63" s="45"/>
    </row>
    <row r="64" spans="1:12" ht="15.75" hidden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57" t="e">
        <f>SUM(H19:H63)</f>
        <v>#REF!</v>
      </c>
      <c r="J64" s="61" t="e">
        <f>7273.39 -H64</f>
        <v>#REF!</v>
      </c>
    </row>
    <row r="65" spans="1:20" ht="0.75" customHeight="1">
      <c r="A65" s="187"/>
      <c r="B65" s="223" t="s">
        <v>124</v>
      </c>
      <c r="C65" s="219"/>
      <c r="D65" s="187"/>
      <c r="E65" s="190"/>
      <c r="F65" s="208"/>
      <c r="G65" s="190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</row>
    <row r="67" spans="1:20" ht="23.25" customHeight="1">
      <c r="A67" s="187"/>
      <c r="B67" s="446" t="s">
        <v>85</v>
      </c>
      <c r="C67" s="447"/>
      <c r="D67" s="447"/>
      <c r="E67" s="447"/>
      <c r="F67" s="447"/>
      <c r="G67" s="448"/>
    </row>
    <row r="68" spans="1:20" ht="20.2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SUM(G17+G18+G29+G30+G31+G32+G33+G47+G48+G63+G68+G69)</f>
        <v>12622.779999999997</v>
      </c>
    </row>
    <row r="71" spans="1:20" ht="19.5" customHeight="1">
      <c r="A71" s="191"/>
      <c r="B71" s="464" t="s">
        <v>86</v>
      </c>
      <c r="C71" s="464"/>
      <c r="D71" s="464"/>
      <c r="E71" s="193"/>
      <c r="F71" s="187"/>
      <c r="G71" s="190"/>
    </row>
    <row r="72" spans="1:20" ht="15.75">
      <c r="A72" s="187">
        <v>13</v>
      </c>
      <c r="B72" s="263" t="s">
        <v>167</v>
      </c>
      <c r="C72" s="187" t="s">
        <v>40</v>
      </c>
      <c r="D72" s="239"/>
      <c r="E72" s="193"/>
      <c r="F72" s="229">
        <v>3800</v>
      </c>
      <c r="G72" s="190">
        <v>760</v>
      </c>
    </row>
    <row r="73" spans="1:20" ht="21" customHeight="1">
      <c r="A73" s="187">
        <v>14</v>
      </c>
      <c r="B73" s="230" t="s">
        <v>168</v>
      </c>
      <c r="C73" s="187">
        <v>1</v>
      </c>
      <c r="D73" s="239"/>
      <c r="E73" s="193"/>
      <c r="F73" s="187">
        <v>290.91000000000003</v>
      </c>
      <c r="G73" s="190">
        <v>290.91000000000003</v>
      </c>
    </row>
    <row r="74" spans="1:20" ht="36" customHeight="1">
      <c r="A74" s="187">
        <v>15</v>
      </c>
      <c r="B74" s="228" t="s">
        <v>134</v>
      </c>
      <c r="C74" s="225" t="s">
        <v>39</v>
      </c>
      <c r="D74" s="214"/>
      <c r="E74" s="190"/>
      <c r="F74" s="208">
        <v>79.09</v>
      </c>
      <c r="G74" s="190">
        <v>79.09</v>
      </c>
    </row>
    <row r="75" spans="1:20" ht="20.25" customHeight="1">
      <c r="A75" s="187"/>
      <c r="B75" s="239" t="s">
        <v>194</v>
      </c>
      <c r="C75" s="187"/>
      <c r="D75" s="191"/>
      <c r="E75" s="187">
        <v>1</v>
      </c>
      <c r="F75" s="187"/>
      <c r="G75" s="227">
        <f>SUM(G72:G74)</f>
        <v>1130</v>
      </c>
    </row>
    <row r="76" spans="1:20" ht="20.25" customHeight="1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264"/>
      <c r="B77" s="260" t="s">
        <v>189</v>
      </c>
      <c r="C77" s="256"/>
      <c r="D77" s="256"/>
      <c r="E77" s="256"/>
      <c r="F77" s="256"/>
      <c r="G77" s="238">
        <f>G70+G75</f>
        <v>13752.779999999997</v>
      </c>
    </row>
    <row r="78" spans="1:20" ht="24" customHeight="1">
      <c r="A78" s="466" t="s">
        <v>199</v>
      </c>
      <c r="B78" s="466"/>
      <c r="C78" s="466"/>
      <c r="D78" s="466"/>
      <c r="E78" s="466"/>
      <c r="F78" s="466"/>
      <c r="G78" s="46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 customHeight="1">
      <c r="A79" s="21" t="s">
        <v>7</v>
      </c>
      <c r="B79" s="452" t="s">
        <v>200</v>
      </c>
      <c r="C79" s="452"/>
      <c r="D79" s="452"/>
      <c r="E79" s="452"/>
      <c r="F79" s="452"/>
      <c r="G79" s="3"/>
      <c r="H79" s="66"/>
      <c r="I79" s="6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0" ht="15.75">
      <c r="A80" s="21" t="s">
        <v>7</v>
      </c>
      <c r="B80" s="445"/>
      <c r="C80" s="445"/>
      <c r="D80" s="445"/>
      <c r="E80" s="445"/>
      <c r="F80" s="445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</row>
    <row r="81" spans="1:19" ht="15.75">
      <c r="A81" s="252"/>
      <c r="B81" s="451" t="s">
        <v>8</v>
      </c>
      <c r="C81" s="451"/>
      <c r="D81" s="451"/>
      <c r="E81" s="451"/>
      <c r="F81" s="451"/>
      <c r="G81" s="257"/>
      <c r="H81" s="5"/>
      <c r="I81" s="5"/>
      <c r="J81" s="5"/>
      <c r="K81" s="5"/>
      <c r="L81" s="5"/>
      <c r="M81" s="5"/>
      <c r="N81" s="5"/>
      <c r="O81" s="5"/>
      <c r="P81" s="422"/>
      <c r="Q81" s="422"/>
      <c r="R81" s="422"/>
      <c r="S81" s="422"/>
    </row>
    <row r="82" spans="1:19" ht="15.75">
      <c r="A82" s="258"/>
      <c r="B82" s="258"/>
      <c r="C82" s="258"/>
      <c r="D82" s="258"/>
      <c r="E82" s="258"/>
      <c r="F82" s="258"/>
      <c r="G82" s="258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15.75">
      <c r="A83" s="441" t="s">
        <v>9</v>
      </c>
      <c r="B83" s="441"/>
      <c r="C83" s="441"/>
      <c r="D83" s="441"/>
      <c r="E83" s="441"/>
      <c r="F83" s="441"/>
      <c r="G83" s="441"/>
    </row>
    <row r="84" spans="1:19" ht="15.75">
      <c r="A84" s="441" t="s">
        <v>10</v>
      </c>
      <c r="B84" s="441"/>
      <c r="C84" s="441"/>
      <c r="D84" s="441"/>
      <c r="E84" s="441"/>
      <c r="F84" s="441"/>
      <c r="G84" s="441"/>
    </row>
    <row r="85" spans="1:19" ht="15.75">
      <c r="A85" s="430" t="s">
        <v>11</v>
      </c>
      <c r="B85" s="430"/>
      <c r="C85" s="430"/>
      <c r="D85" s="430"/>
      <c r="E85" s="430"/>
      <c r="F85" s="430"/>
      <c r="G85" s="430"/>
    </row>
    <row r="86" spans="1:19" ht="15.75">
      <c r="A86" s="23"/>
      <c r="B86" s="240"/>
      <c r="C86" s="240"/>
      <c r="D86" s="240"/>
      <c r="E86" s="240"/>
      <c r="F86" s="240"/>
      <c r="G86" s="240"/>
    </row>
    <row r="87" spans="1:19" ht="15.75">
      <c r="A87" s="442" t="s">
        <v>12</v>
      </c>
      <c r="B87" s="442"/>
      <c r="C87" s="442"/>
      <c r="D87" s="442"/>
      <c r="E87" s="442"/>
      <c r="F87" s="442"/>
      <c r="G87" s="442"/>
    </row>
    <row r="88" spans="1:19" ht="15.75">
      <c r="A88" s="4"/>
      <c r="B88" s="240"/>
      <c r="C88" s="240"/>
      <c r="D88" s="240"/>
      <c r="E88" s="240"/>
      <c r="F88" s="240"/>
      <c r="G88" s="240"/>
    </row>
    <row r="89" spans="1:19" ht="15.75">
      <c r="A89" s="430" t="s">
        <v>13</v>
      </c>
      <c r="B89" s="430"/>
      <c r="C89" s="443" t="s">
        <v>149</v>
      </c>
      <c r="D89" s="443"/>
      <c r="E89" s="443"/>
      <c r="G89" s="63"/>
    </row>
    <row r="90" spans="1:19">
      <c r="A90" s="68"/>
      <c r="C90" s="420" t="s">
        <v>14</v>
      </c>
      <c r="D90" s="420"/>
      <c r="E90" s="420"/>
      <c r="G90" s="64" t="s">
        <v>15</v>
      </c>
    </row>
    <row r="91" spans="1:19" ht="15.75">
      <c r="A91" s="66"/>
      <c r="C91" s="24"/>
      <c r="D91" s="24"/>
      <c r="F91" s="24"/>
    </row>
    <row r="92" spans="1:19" ht="15.75">
      <c r="A92" s="430" t="s">
        <v>16</v>
      </c>
      <c r="B92" s="430"/>
      <c r="C92" s="421"/>
      <c r="D92" s="421"/>
      <c r="E92" s="421"/>
      <c r="G92" s="63"/>
    </row>
    <row r="93" spans="1:19">
      <c r="A93" s="68"/>
      <c r="C93" s="422" t="s">
        <v>14</v>
      </c>
      <c r="D93" s="422"/>
      <c r="E93" s="422"/>
      <c r="G93" s="64" t="s">
        <v>15</v>
      </c>
    </row>
    <row r="94" spans="1:19" ht="15.75">
      <c r="A94" s="4" t="s">
        <v>17</v>
      </c>
    </row>
    <row r="95" spans="1:19">
      <c r="A95" s="413" t="s">
        <v>18</v>
      </c>
      <c r="B95" s="413"/>
      <c r="C95" s="413"/>
      <c r="D95" s="413"/>
      <c r="E95" s="413"/>
      <c r="F95" s="413"/>
      <c r="G95" s="413"/>
    </row>
    <row r="96" spans="1:19" ht="16.5">
      <c r="A96" s="465" t="s">
        <v>19</v>
      </c>
      <c r="B96" s="465"/>
      <c r="C96" s="465"/>
      <c r="D96" s="465"/>
      <c r="E96" s="465"/>
      <c r="F96" s="465"/>
      <c r="G96" s="465"/>
    </row>
    <row r="97" spans="1:7" ht="16.5">
      <c r="A97" s="465" t="s">
        <v>20</v>
      </c>
      <c r="B97" s="465"/>
      <c r="C97" s="465"/>
      <c r="D97" s="465"/>
      <c r="E97" s="465"/>
      <c r="F97" s="465"/>
      <c r="G97" s="465"/>
    </row>
    <row r="98" spans="1:7" ht="31.5" customHeight="1">
      <c r="A98" s="414" t="s">
        <v>25</v>
      </c>
      <c r="B98" s="414"/>
      <c r="C98" s="414"/>
      <c r="D98" s="414"/>
      <c r="E98" s="414"/>
      <c r="F98" s="414"/>
      <c r="G98" s="414"/>
    </row>
    <row r="99" spans="1:7" ht="20.25" customHeight="1">
      <c r="A99" s="414" t="s">
        <v>24</v>
      </c>
      <c r="B99" s="414"/>
      <c r="C99" s="414"/>
      <c r="D99" s="414"/>
      <c r="E99" s="414"/>
      <c r="F99" s="414"/>
      <c r="G99" s="414"/>
    </row>
    <row r="100" spans="1:7">
      <c r="A100" s="151"/>
      <c r="B100" s="151"/>
      <c r="C100" s="151"/>
      <c r="D100" s="151"/>
      <c r="E100" s="151"/>
      <c r="F100" s="151"/>
      <c r="G100" s="151"/>
    </row>
    <row r="101" spans="1:7" ht="27.75" customHeight="1">
      <c r="A101" s="152" t="s">
        <v>23</v>
      </c>
      <c r="B101" s="152"/>
      <c r="C101" s="152"/>
      <c r="D101" s="152"/>
      <c r="E101" s="152"/>
      <c r="F101" s="152"/>
      <c r="G101" s="151"/>
    </row>
    <row r="102" spans="1:7">
      <c r="A102" s="151"/>
      <c r="B102" s="151"/>
      <c r="C102" s="151"/>
      <c r="D102" s="151"/>
      <c r="E102" s="151"/>
      <c r="F102" s="151"/>
      <c r="G102" s="151"/>
    </row>
    <row r="103" spans="1:7">
      <c r="A103" s="151"/>
      <c r="B103" s="151"/>
      <c r="C103" s="151"/>
      <c r="D103" s="151"/>
      <c r="E103" s="151"/>
      <c r="F103" s="151"/>
      <c r="G103" s="151"/>
    </row>
    <row r="104" spans="1:7">
      <c r="A104" s="151"/>
      <c r="B104" s="151"/>
      <c r="C104" s="151"/>
      <c r="D104" s="151"/>
      <c r="E104" s="151"/>
      <c r="F104" s="151"/>
      <c r="G104" s="151"/>
    </row>
  </sheetData>
  <autoFilter ref="G13:G66"/>
  <mergeCells count="34">
    <mergeCell ref="B71:D71"/>
    <mergeCell ref="B79:F79"/>
    <mergeCell ref="B49:D49"/>
    <mergeCell ref="B80:F80"/>
    <mergeCell ref="A78:G78"/>
    <mergeCell ref="B67:G67"/>
    <mergeCell ref="A3:G3"/>
    <mergeCell ref="A4:G4"/>
    <mergeCell ref="B5:F5"/>
    <mergeCell ref="A8:G8"/>
    <mergeCell ref="A10:G10"/>
    <mergeCell ref="A15:G15"/>
    <mergeCell ref="B19:G19"/>
    <mergeCell ref="A34:G34"/>
    <mergeCell ref="B60:D60"/>
    <mergeCell ref="A16:G16"/>
    <mergeCell ref="B45:G45"/>
    <mergeCell ref="C93:E93"/>
    <mergeCell ref="B81:F81"/>
    <mergeCell ref="P81:S81"/>
    <mergeCell ref="A83:G83"/>
    <mergeCell ref="A84:G84"/>
    <mergeCell ref="A85:G85"/>
    <mergeCell ref="A87:G87"/>
    <mergeCell ref="A89:B89"/>
    <mergeCell ref="C89:E89"/>
    <mergeCell ref="C90:E90"/>
    <mergeCell ref="A92:B92"/>
    <mergeCell ref="C92:E92"/>
    <mergeCell ref="A95:G95"/>
    <mergeCell ref="A96:G96"/>
    <mergeCell ref="A97:G97"/>
    <mergeCell ref="A98:G98"/>
    <mergeCell ref="A99:G99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00"/>
  <sheetViews>
    <sheetView view="pageLayout" zoomScale="80" zoomScaleNormal="77" zoomScalePageLayoutView="80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5" t="s">
        <v>93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0.75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5.75">
      <c r="A5" s="2"/>
      <c r="B5" s="435" t="s">
        <v>143</v>
      </c>
      <c r="C5" s="435"/>
      <c r="D5" s="435"/>
      <c r="E5" s="435"/>
      <c r="F5" s="43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42489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9" t="s">
        <v>190</v>
      </c>
      <c r="B8" s="429"/>
      <c r="C8" s="429"/>
      <c r="D8" s="429"/>
      <c r="E8" s="429"/>
      <c r="F8" s="429"/>
      <c r="G8" s="42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37" t="s">
        <v>166</v>
      </c>
      <c r="B10" s="437"/>
      <c r="C10" s="437"/>
      <c r="D10" s="437"/>
      <c r="E10" s="437"/>
      <c r="F10" s="437"/>
      <c r="G10" s="437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5.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46" t="s">
        <v>84</v>
      </c>
      <c r="B15" s="447"/>
      <c r="C15" s="447"/>
      <c r="D15" s="447"/>
      <c r="E15" s="447"/>
      <c r="F15" s="447"/>
      <c r="G15" s="448"/>
      <c r="H15" s="11"/>
      <c r="I15" s="11"/>
      <c r="J15" s="11"/>
      <c r="K15" s="11"/>
    </row>
    <row r="16" spans="1:11" ht="15.75">
      <c r="A16" s="446" t="s">
        <v>5</v>
      </c>
      <c r="B16" s="447"/>
      <c r="C16" s="447"/>
      <c r="D16" s="447"/>
      <c r="E16" s="447"/>
      <c r="F16" s="447"/>
      <c r="G16" s="448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261"/>
      <c r="B19" s="462" t="s">
        <v>196</v>
      </c>
      <c r="C19" s="454"/>
      <c r="D19" s="454"/>
      <c r="E19" s="454"/>
      <c r="F19" s="454"/>
      <c r="G19" s="455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2"/>
      <c r="D20" s="192"/>
      <c r="E20" s="192"/>
      <c r="F20" s="192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265" t="s">
        <v>100</v>
      </c>
      <c r="C21" s="266" t="s">
        <v>37</v>
      </c>
      <c r="D21" s="267" t="s">
        <v>101</v>
      </c>
      <c r="E21" s="268">
        <v>2.31</v>
      </c>
      <c r="F21" s="26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73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30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270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1.75" customHeight="1">
      <c r="A27" s="184"/>
      <c r="B27" s="271" t="s">
        <v>6</v>
      </c>
      <c r="C27" s="203"/>
      <c r="D27" s="272"/>
      <c r="E27" s="197"/>
      <c r="F27" s="196"/>
      <c r="G27" s="190"/>
      <c r="H27" s="59"/>
      <c r="I27" s="11"/>
      <c r="J27" s="11"/>
      <c r="K27" s="11"/>
    </row>
    <row r="28" spans="1:11" ht="37.5" customHeight="1">
      <c r="A28" s="204">
        <v>3</v>
      </c>
      <c r="B28" s="201" t="s">
        <v>32</v>
      </c>
      <c r="C28" s="195" t="s">
        <v>41</v>
      </c>
      <c r="D28" s="187" t="s">
        <v>186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1.75" customHeight="1">
      <c r="A29" s="204">
        <v>4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8.25" customHeight="1">
      <c r="A30" s="204">
        <v>5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.75" customHeight="1">
      <c r="A31" s="204">
        <v>6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6.75" customHeight="1">
      <c r="A32" s="204">
        <v>7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21.75" customHeight="1">
      <c r="A33" s="204">
        <v>8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5.75" hidden="1">
      <c r="A34" s="454" t="s">
        <v>95</v>
      </c>
      <c r="B34" s="454"/>
      <c r="C34" s="454"/>
      <c r="D34" s="454"/>
      <c r="E34" s="454"/>
      <c r="F34" s="454"/>
      <c r="G34" s="455"/>
      <c r="H34" s="59"/>
      <c r="I34" s="11"/>
      <c r="J34" s="11"/>
      <c r="K34" s="11"/>
    </row>
    <row r="35" spans="1:12" ht="31.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30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7.75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2.2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2.2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6.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.7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73">
        <v>0</v>
      </c>
      <c r="H44" s="60"/>
      <c r="J44" s="43"/>
      <c r="K44" s="44"/>
      <c r="L44" s="45"/>
    </row>
    <row r="45" spans="1:12" ht="23.25" customHeight="1">
      <c r="A45" s="191"/>
      <c r="B45" s="462" t="s">
        <v>89</v>
      </c>
      <c r="C45" s="454"/>
      <c r="D45" s="454"/>
      <c r="E45" s="454"/>
      <c r="F45" s="454"/>
      <c r="G45" s="455"/>
      <c r="H45" s="60"/>
      <c r="J45" s="43"/>
      <c r="K45" s="44"/>
      <c r="L45" s="45"/>
    </row>
    <row r="46" spans="1:12" ht="21" customHeight="1">
      <c r="A46" s="191"/>
      <c r="B46" s="211" t="s">
        <v>58</v>
      </c>
      <c r="C46" s="195"/>
      <c r="D46" s="212"/>
      <c r="E46" s="212"/>
      <c r="F46" s="213"/>
      <c r="G46" s="217"/>
      <c r="H46" s="60"/>
      <c r="J46" s="43"/>
      <c r="K46" s="44"/>
      <c r="L46" s="45"/>
    </row>
    <row r="47" spans="1:12" ht="52.5" customHeight="1">
      <c r="A47" s="184">
        <v>9</v>
      </c>
      <c r="B47" s="201" t="s">
        <v>144</v>
      </c>
      <c r="C47" s="195" t="s">
        <v>70</v>
      </c>
      <c r="D47" s="193" t="s">
        <v>117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48.7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2.5" hidden="1" customHeight="1">
      <c r="A49" s="184"/>
      <c r="B49" s="462" t="s">
        <v>59</v>
      </c>
      <c r="C49" s="454"/>
      <c r="D49" s="454"/>
      <c r="E49" s="454"/>
      <c r="F49" s="455"/>
      <c r="G49" s="215"/>
      <c r="H49" s="60"/>
      <c r="J49" s="43"/>
      <c r="K49" s="44"/>
      <c r="L49" s="45"/>
    </row>
    <row r="50" spans="1:12" ht="23.2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23.25" hidden="1" customHeight="1">
      <c r="A51" s="184"/>
      <c r="B51" s="21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24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32.2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28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15.7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46" t="s">
        <v>74</v>
      </c>
      <c r="C60" s="447"/>
      <c r="D60" s="447"/>
      <c r="E60" s="447"/>
      <c r="F60" s="448"/>
      <c r="G60" s="190"/>
      <c r="H60" s="60"/>
      <c r="J60" s="43"/>
      <c r="K60" s="44"/>
      <c r="L60" s="45"/>
    </row>
    <row r="61" spans="1:12" ht="27.7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15.75" hidden="1" customHeight="1">
      <c r="A62" s="187"/>
      <c r="B62" s="456" t="s">
        <v>120</v>
      </c>
      <c r="C62" s="457"/>
      <c r="D62" s="458"/>
      <c r="E62" s="190"/>
      <c r="F62" s="187"/>
      <c r="G62" s="190"/>
      <c r="H62" s="60"/>
      <c r="J62" s="43"/>
      <c r="K62" s="44"/>
      <c r="L62" s="45"/>
    </row>
    <row r="63" spans="1:12" ht="22.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5.7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1249.8999999999999</v>
      </c>
      <c r="J66" s="43"/>
      <c r="K66" s="44"/>
      <c r="L66" s="45"/>
    </row>
    <row r="67" spans="1:20" ht="19.5" customHeight="1">
      <c r="A67" s="187"/>
      <c r="B67" s="446" t="s">
        <v>85</v>
      </c>
      <c r="C67" s="447"/>
      <c r="D67" s="448"/>
      <c r="E67" s="190"/>
      <c r="F67" s="187"/>
      <c r="G67" s="190"/>
      <c r="H67" s="57">
        <f>SUM(H19:H66)</f>
        <v>1249.8999999999999</v>
      </c>
      <c r="J67" s="61">
        <f>7273.39 -H67</f>
        <v>6023.4900000000007</v>
      </c>
    </row>
    <row r="68" spans="1:20" ht="21.7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0</v>
      </c>
    </row>
    <row r="70" spans="1:20" ht="23.25" customHeight="1">
      <c r="A70" s="191"/>
      <c r="B70" s="226" t="s">
        <v>136</v>
      </c>
      <c r="C70" s="184"/>
      <c r="D70" s="193"/>
      <c r="E70" s="193"/>
      <c r="F70" s="190"/>
      <c r="G70" s="227">
        <f>SUM(G17+G18+G28+G29+G30+G31+G32+G33+G47+G48+G68+G69)</f>
        <v>11512.869999999999</v>
      </c>
    </row>
    <row r="71" spans="1:20" ht="22.5" customHeight="1">
      <c r="A71" s="191"/>
      <c r="B71" s="464" t="s">
        <v>86</v>
      </c>
      <c r="C71" s="464"/>
      <c r="D71" s="464"/>
      <c r="E71" s="193"/>
      <c r="F71" s="187"/>
      <c r="G71" s="190"/>
    </row>
    <row r="72" spans="1:20" ht="53.25" customHeight="1">
      <c r="A72" s="187">
        <v>13</v>
      </c>
      <c r="B72" s="228" t="s">
        <v>157</v>
      </c>
      <c r="C72" s="225" t="s">
        <v>51</v>
      </c>
      <c r="D72" s="256"/>
      <c r="E72" s="190"/>
      <c r="F72" s="208">
        <v>3397.65</v>
      </c>
      <c r="G72" s="190">
        <v>33.979999999999997</v>
      </c>
    </row>
    <row r="73" spans="1:20" ht="39" customHeight="1">
      <c r="A73" s="187">
        <v>14</v>
      </c>
      <c r="B73" s="228" t="s">
        <v>134</v>
      </c>
      <c r="C73" s="225" t="s">
        <v>39</v>
      </c>
      <c r="D73" s="256"/>
      <c r="E73" s="190"/>
      <c r="F73" s="208">
        <v>79.09</v>
      </c>
      <c r="G73" s="197">
        <v>79.09</v>
      </c>
    </row>
    <row r="74" spans="1:20" ht="19.5" customHeight="1">
      <c r="A74" s="187"/>
      <c r="B74" s="239" t="s">
        <v>201</v>
      </c>
      <c r="C74" s="232"/>
      <c r="D74" s="233"/>
      <c r="E74" s="232">
        <v>1</v>
      </c>
      <c r="F74" s="232"/>
      <c r="G74" s="227">
        <f>SUM(G72:G73)</f>
        <v>113.07</v>
      </c>
    </row>
    <row r="75" spans="1:20" ht="18.75" customHeight="1">
      <c r="A75" s="187"/>
      <c r="B75" s="259" t="s">
        <v>128</v>
      </c>
      <c r="C75" s="193"/>
      <c r="D75" s="193"/>
      <c r="E75" s="234"/>
      <c r="F75" s="235"/>
      <c r="G75" s="236">
        <v>0</v>
      </c>
    </row>
    <row r="76" spans="1:20" ht="15.75">
      <c r="A76" s="48"/>
      <c r="B76" s="237" t="s">
        <v>189</v>
      </c>
      <c r="C76" s="214"/>
      <c r="D76" s="214"/>
      <c r="E76" s="214"/>
      <c r="F76" s="214"/>
      <c r="G76" s="238">
        <f>G70+G74</f>
        <v>11625.939999999999</v>
      </c>
    </row>
    <row r="77" spans="1:20" ht="15.75" customHeight="1">
      <c r="A77" s="430" t="s">
        <v>202</v>
      </c>
      <c r="B77" s="430"/>
      <c r="C77" s="430"/>
      <c r="D77" s="430"/>
      <c r="E77" s="430"/>
      <c r="F77" s="430"/>
      <c r="G77" s="43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 customHeight="1">
      <c r="A78" s="21" t="s">
        <v>7</v>
      </c>
      <c r="B78" s="452" t="s">
        <v>203</v>
      </c>
      <c r="C78" s="452"/>
      <c r="D78" s="452"/>
      <c r="E78" s="452"/>
      <c r="F78" s="452"/>
      <c r="G78" s="3"/>
      <c r="H78" s="66"/>
      <c r="I78" s="6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 ht="15.75">
      <c r="A79" s="21" t="s">
        <v>7</v>
      </c>
      <c r="B79" s="445"/>
      <c r="C79" s="445"/>
      <c r="D79" s="445"/>
      <c r="E79" s="445"/>
      <c r="F79" s="445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 ht="15.75">
      <c r="A80" s="252"/>
      <c r="B80" s="451" t="s">
        <v>8</v>
      </c>
      <c r="C80" s="451"/>
      <c r="D80" s="451"/>
      <c r="E80" s="451"/>
      <c r="F80" s="451"/>
      <c r="G80" s="257"/>
      <c r="H80" s="5"/>
      <c r="I80" s="5"/>
      <c r="J80" s="5"/>
      <c r="K80" s="5"/>
      <c r="L80" s="5"/>
      <c r="M80" s="5"/>
      <c r="N80" s="5"/>
      <c r="O80" s="5"/>
      <c r="P80" s="422"/>
      <c r="Q80" s="422"/>
      <c r="R80" s="422"/>
      <c r="S80" s="422"/>
    </row>
    <row r="81" spans="1:19" ht="15.75">
      <c r="A81" s="258"/>
      <c r="B81" s="258"/>
      <c r="C81" s="258"/>
      <c r="D81" s="258"/>
      <c r="E81" s="258"/>
      <c r="F81" s="258"/>
      <c r="G81" s="258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41" t="s">
        <v>9</v>
      </c>
      <c r="B82" s="441"/>
      <c r="C82" s="441"/>
      <c r="D82" s="441"/>
      <c r="E82" s="441"/>
      <c r="F82" s="441"/>
      <c r="G82" s="441"/>
    </row>
    <row r="83" spans="1:19" ht="15.75">
      <c r="A83" s="441" t="s">
        <v>10</v>
      </c>
      <c r="B83" s="441"/>
      <c r="C83" s="441"/>
      <c r="D83" s="441"/>
      <c r="E83" s="441"/>
      <c r="F83" s="441"/>
      <c r="G83" s="441"/>
    </row>
    <row r="84" spans="1:19" ht="15.75">
      <c r="A84" s="430" t="s">
        <v>11</v>
      </c>
      <c r="B84" s="430"/>
      <c r="C84" s="430"/>
      <c r="D84" s="430"/>
      <c r="E84" s="430"/>
      <c r="F84" s="430"/>
      <c r="G84" s="430"/>
    </row>
    <row r="85" spans="1:19" ht="15.75">
      <c r="A85" s="23"/>
      <c r="B85" s="240"/>
      <c r="C85" s="240"/>
      <c r="D85" s="240"/>
      <c r="E85" s="240"/>
      <c r="F85" s="240"/>
      <c r="G85" s="240"/>
    </row>
    <row r="86" spans="1:19" ht="15.75">
      <c r="A86" s="442" t="s">
        <v>12</v>
      </c>
      <c r="B86" s="442"/>
      <c r="C86" s="442"/>
      <c r="D86" s="442"/>
      <c r="E86" s="442"/>
      <c r="F86" s="442"/>
      <c r="G86" s="442"/>
    </row>
    <row r="87" spans="1:19" ht="15.75">
      <c r="A87" s="4"/>
      <c r="B87" s="240"/>
      <c r="C87" s="240"/>
      <c r="D87" s="240"/>
      <c r="E87" s="240"/>
      <c r="F87" s="240"/>
      <c r="G87" s="240"/>
    </row>
    <row r="88" spans="1:19" ht="15.75">
      <c r="A88" s="430" t="s">
        <v>13</v>
      </c>
      <c r="B88" s="430"/>
      <c r="C88" s="443" t="s">
        <v>149</v>
      </c>
      <c r="D88" s="443"/>
      <c r="E88" s="443"/>
      <c r="G88" s="63"/>
    </row>
    <row r="89" spans="1:19">
      <c r="A89" s="68"/>
      <c r="C89" s="420" t="s">
        <v>14</v>
      </c>
      <c r="D89" s="420"/>
      <c r="E89" s="420"/>
      <c r="G89" s="64" t="s">
        <v>15</v>
      </c>
    </row>
    <row r="90" spans="1:19" ht="15.75">
      <c r="A90" s="66"/>
      <c r="C90" s="24"/>
      <c r="D90" s="24"/>
      <c r="F90" s="24"/>
    </row>
    <row r="91" spans="1:19" ht="15.75">
      <c r="A91" s="430" t="s">
        <v>16</v>
      </c>
      <c r="B91" s="430"/>
      <c r="C91" s="421"/>
      <c r="D91" s="421"/>
      <c r="E91" s="421"/>
      <c r="G91" s="63"/>
    </row>
    <row r="92" spans="1:19">
      <c r="A92" s="68"/>
      <c r="C92" s="422" t="s">
        <v>14</v>
      </c>
      <c r="D92" s="422"/>
      <c r="E92" s="422"/>
      <c r="G92" s="64" t="s">
        <v>15</v>
      </c>
    </row>
    <row r="93" spans="1:19" ht="15.75">
      <c r="A93" s="4" t="s">
        <v>17</v>
      </c>
    </row>
    <row r="94" spans="1:19">
      <c r="A94" s="413" t="s">
        <v>18</v>
      </c>
      <c r="B94" s="413"/>
      <c r="C94" s="413"/>
      <c r="D94" s="413"/>
      <c r="E94" s="413"/>
      <c r="F94" s="413"/>
      <c r="G94" s="413"/>
    </row>
    <row r="95" spans="1:19" ht="16.5">
      <c r="A95" s="465" t="s">
        <v>19</v>
      </c>
      <c r="B95" s="465"/>
      <c r="C95" s="465"/>
      <c r="D95" s="465"/>
      <c r="E95" s="465"/>
      <c r="F95" s="465"/>
      <c r="G95" s="465"/>
    </row>
    <row r="96" spans="1:19" ht="16.5">
      <c r="A96" s="465" t="s">
        <v>20</v>
      </c>
      <c r="B96" s="465"/>
      <c r="C96" s="465"/>
      <c r="D96" s="465"/>
      <c r="E96" s="465"/>
      <c r="F96" s="465"/>
      <c r="G96" s="465"/>
    </row>
    <row r="97" spans="1:7" ht="35.25" customHeight="1">
      <c r="A97" s="465" t="s">
        <v>25</v>
      </c>
      <c r="B97" s="465"/>
      <c r="C97" s="465"/>
      <c r="D97" s="465"/>
      <c r="E97" s="465"/>
      <c r="F97" s="465"/>
      <c r="G97" s="465"/>
    </row>
    <row r="98" spans="1:7" ht="20.25" customHeight="1">
      <c r="A98" s="414" t="s">
        <v>24</v>
      </c>
      <c r="B98" s="414"/>
      <c r="C98" s="414"/>
      <c r="D98" s="414"/>
      <c r="E98" s="414"/>
      <c r="F98" s="414"/>
      <c r="G98" s="414"/>
    </row>
    <row r="100" spans="1:7" ht="15" customHeight="1">
      <c r="A100" s="150" t="s">
        <v>23</v>
      </c>
      <c r="B100" s="25"/>
      <c r="C100" s="25"/>
      <c r="D100" s="25"/>
      <c r="E100" s="25"/>
      <c r="F100" s="25"/>
    </row>
  </sheetData>
  <autoFilter ref="G13:G69"/>
  <mergeCells count="35">
    <mergeCell ref="B78:F78"/>
    <mergeCell ref="B49:F49"/>
    <mergeCell ref="B60:F60"/>
    <mergeCell ref="A77:G77"/>
    <mergeCell ref="B45:G45"/>
    <mergeCell ref="A15:G15"/>
    <mergeCell ref="B19:G19"/>
    <mergeCell ref="A34:G34"/>
    <mergeCell ref="B71:D71"/>
    <mergeCell ref="A3:G3"/>
    <mergeCell ref="A4:G4"/>
    <mergeCell ref="B5:F5"/>
    <mergeCell ref="A8:G8"/>
    <mergeCell ref="A10:G10"/>
    <mergeCell ref="P80:S80"/>
    <mergeCell ref="A82:G82"/>
    <mergeCell ref="A83:G83"/>
    <mergeCell ref="A84:G84"/>
    <mergeCell ref="A86:G86"/>
    <mergeCell ref="A97:G97"/>
    <mergeCell ref="A98:G98"/>
    <mergeCell ref="A16:G16"/>
    <mergeCell ref="B62:D62"/>
    <mergeCell ref="B67:D67"/>
    <mergeCell ref="A94:G94"/>
    <mergeCell ref="A95:G95"/>
    <mergeCell ref="A96:G96"/>
    <mergeCell ref="C92:E92"/>
    <mergeCell ref="B80:F80"/>
    <mergeCell ref="A88:B88"/>
    <mergeCell ref="C88:E88"/>
    <mergeCell ref="C89:E89"/>
    <mergeCell ref="A91:B91"/>
    <mergeCell ref="C91:E91"/>
    <mergeCell ref="B79:F79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" zoomScale="84" zoomScalePageLayoutView="84" workbookViewId="0">
      <selection activeCell="B77" sqref="B77:F7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24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5" t="s">
        <v>96</v>
      </c>
      <c r="B3" s="435"/>
      <c r="C3" s="435"/>
      <c r="D3" s="435"/>
      <c r="E3" s="435"/>
      <c r="F3" s="435"/>
      <c r="G3" s="435"/>
      <c r="H3" s="3"/>
      <c r="I3" s="3"/>
      <c r="J3" s="3"/>
    </row>
    <row r="4" spans="1:11" ht="36" customHeight="1">
      <c r="A4" s="436" t="s">
        <v>159</v>
      </c>
      <c r="B4" s="436"/>
      <c r="C4" s="436"/>
      <c r="D4" s="436"/>
      <c r="E4" s="436"/>
      <c r="F4" s="436"/>
      <c r="G4" s="436"/>
    </row>
    <row r="5" spans="1:11" ht="15.75">
      <c r="A5" s="2"/>
      <c r="B5" s="435" t="s">
        <v>147</v>
      </c>
      <c r="C5" s="435"/>
      <c r="D5" s="435"/>
      <c r="E5" s="435"/>
      <c r="F5" s="43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42521</v>
      </c>
      <c r="H6" s="2"/>
      <c r="I6" s="2"/>
      <c r="J6" s="2"/>
      <c r="K6" s="2"/>
    </row>
    <row r="7" spans="1:11" ht="0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79.5" customHeight="1">
      <c r="A8" s="472" t="s">
        <v>212</v>
      </c>
      <c r="B8" s="472"/>
      <c r="C8" s="472"/>
      <c r="D8" s="472"/>
      <c r="E8" s="472"/>
      <c r="F8" s="472"/>
      <c r="G8" s="472"/>
      <c r="H8" s="5"/>
      <c r="I8" s="5"/>
      <c r="J8" s="5"/>
      <c r="K8" s="5"/>
    </row>
    <row r="9" spans="1:11" ht="15.75" customHeight="1">
      <c r="A9" s="4"/>
      <c r="H9" s="2"/>
      <c r="I9" s="2"/>
      <c r="J9" s="2"/>
      <c r="K9" s="2"/>
    </row>
    <row r="10" spans="1:11" ht="49.5" customHeight="1">
      <c r="A10" s="473" t="s">
        <v>213</v>
      </c>
      <c r="B10" s="473"/>
      <c r="C10" s="473"/>
      <c r="D10" s="473"/>
      <c r="E10" s="473"/>
      <c r="F10" s="473"/>
      <c r="G10" s="473"/>
      <c r="H10" s="2"/>
      <c r="I10" s="2"/>
      <c r="J10" s="2"/>
      <c r="K10" s="2"/>
    </row>
    <row r="11" spans="1:11" ht="12.75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32" t="s">
        <v>84</v>
      </c>
      <c r="B15" s="433"/>
      <c r="C15" s="433"/>
      <c r="D15" s="433"/>
      <c r="E15" s="433"/>
      <c r="F15" s="433"/>
      <c r="G15" s="434"/>
      <c r="H15" s="11"/>
      <c r="I15" s="11"/>
      <c r="J15" s="11"/>
      <c r="K15" s="11"/>
    </row>
    <row r="16" spans="1:11" ht="15" customHeight="1">
      <c r="A16" s="432" t="s">
        <v>5</v>
      </c>
      <c r="B16" s="433"/>
      <c r="C16" s="433"/>
      <c r="D16" s="433"/>
      <c r="E16" s="433"/>
      <c r="F16" s="433"/>
      <c r="G16" s="434"/>
      <c r="H16" s="11"/>
      <c r="I16" s="11"/>
      <c r="J16" s="11"/>
      <c r="K16" s="11"/>
    </row>
    <row r="17" spans="1:11" ht="15" customHeight="1">
      <c r="A17" s="138">
        <v>1</v>
      </c>
      <c r="B17" s="182" t="s">
        <v>27</v>
      </c>
      <c r="C17" s="35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 ht="17.25" customHeight="1">
      <c r="A18" s="78">
        <v>2</v>
      </c>
      <c r="B18" s="113" t="s">
        <v>104</v>
      </c>
      <c r="C18" s="137" t="s">
        <v>42</v>
      </c>
      <c r="D18" s="123" t="s">
        <v>29</v>
      </c>
      <c r="E18" s="30">
        <v>0</v>
      </c>
      <c r="F18" s="109">
        <v>147.03</v>
      </c>
      <c r="G18" s="30">
        <v>447.22</v>
      </c>
      <c r="H18" s="11"/>
      <c r="I18" s="11"/>
      <c r="J18" s="11"/>
      <c r="K18" s="11"/>
    </row>
    <row r="19" spans="1:11" ht="18.75" customHeight="1">
      <c r="A19" s="432" t="s">
        <v>191</v>
      </c>
      <c r="B19" s="433"/>
      <c r="C19" s="433"/>
      <c r="D19" s="433"/>
      <c r="E19" s="433"/>
      <c r="F19" s="433"/>
      <c r="G19" s="434"/>
      <c r="H19" s="58"/>
      <c r="I19" s="11"/>
      <c r="J19" s="11"/>
      <c r="K19" s="11"/>
    </row>
    <row r="20" spans="1:11" ht="18" customHeight="1">
      <c r="A20" s="138"/>
      <c r="B20" s="277" t="s">
        <v>36</v>
      </c>
      <c r="C20" s="278"/>
      <c r="D20" s="278"/>
      <c r="E20" s="278"/>
      <c r="F20" s="279"/>
      <c r="G20" s="40"/>
      <c r="H20" s="59"/>
      <c r="I20" s="11"/>
      <c r="J20" s="11"/>
      <c r="K20" s="11"/>
    </row>
    <row r="21" spans="1:11" ht="19.5" customHeight="1">
      <c r="A21" s="138">
        <v>3</v>
      </c>
      <c r="B21" s="32" t="s">
        <v>100</v>
      </c>
      <c r="C21" s="35" t="s">
        <v>37</v>
      </c>
      <c r="D21" s="78" t="s">
        <v>204</v>
      </c>
      <c r="E21" s="31">
        <v>2.31</v>
      </c>
      <c r="F21" s="109">
        <v>155.88999999999999</v>
      </c>
      <c r="G21" s="30">
        <v>187.59</v>
      </c>
      <c r="H21" s="59"/>
      <c r="I21" s="11"/>
      <c r="J21" s="11"/>
      <c r="K21" s="11"/>
    </row>
    <row r="22" spans="1:11" ht="19.5" customHeight="1">
      <c r="A22" s="138">
        <v>4</v>
      </c>
      <c r="B22" s="32" t="s">
        <v>220</v>
      </c>
      <c r="C22" s="35" t="s">
        <v>37</v>
      </c>
      <c r="D22" s="78" t="s">
        <v>205</v>
      </c>
      <c r="E22" s="30">
        <f>0.0024*3*4.5</f>
        <v>3.2399999999999998E-2</v>
      </c>
      <c r="F22" s="109">
        <v>258.63</v>
      </c>
      <c r="G22" s="40">
        <v>835.81</v>
      </c>
      <c r="H22" s="59"/>
      <c r="I22" s="11"/>
      <c r="J22" s="11"/>
      <c r="K22" s="11"/>
    </row>
    <row r="23" spans="1:11" ht="14.25" hidden="1" customHeight="1">
      <c r="A23" s="138">
        <v>4</v>
      </c>
      <c r="B23" s="113" t="s">
        <v>105</v>
      </c>
      <c r="C23" s="137" t="s">
        <v>42</v>
      </c>
      <c r="D23" s="123" t="s">
        <v>31</v>
      </c>
      <c r="E23" s="37">
        <v>0</v>
      </c>
      <c r="F23" s="109">
        <v>191.32</v>
      </c>
      <c r="G23" s="40">
        <v>0</v>
      </c>
      <c r="H23" s="59"/>
      <c r="I23" s="11"/>
      <c r="J23" s="11"/>
      <c r="K23" s="11"/>
    </row>
    <row r="24" spans="1:11" ht="18" customHeight="1">
      <c r="A24" s="138">
        <v>5</v>
      </c>
      <c r="B24" s="32" t="s">
        <v>35</v>
      </c>
      <c r="C24" s="35" t="s">
        <v>37</v>
      </c>
      <c r="D24" s="78" t="s">
        <v>102</v>
      </c>
      <c r="E24" s="37">
        <v>0</v>
      </c>
      <c r="F24" s="30">
        <v>3020.33</v>
      </c>
      <c r="G24" s="40">
        <v>419.46</v>
      </c>
      <c r="H24" s="59"/>
      <c r="I24" s="11"/>
      <c r="J24" s="11"/>
      <c r="K24" s="11"/>
    </row>
    <row r="25" spans="1:11" ht="32.25" customHeight="1">
      <c r="A25" s="138">
        <v>6</v>
      </c>
      <c r="B25" s="32" t="s">
        <v>140</v>
      </c>
      <c r="C25" s="35" t="s">
        <v>39</v>
      </c>
      <c r="D25" s="78" t="s">
        <v>206</v>
      </c>
      <c r="E25" s="30">
        <v>3.75</v>
      </c>
      <c r="F25" s="109">
        <v>56.69</v>
      </c>
      <c r="G25" s="30">
        <v>488.16</v>
      </c>
      <c r="H25" s="59"/>
      <c r="I25" s="11"/>
      <c r="J25" s="11"/>
      <c r="K25" s="11"/>
    </row>
    <row r="26" spans="1:11" ht="1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idden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32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16.5" hidden="1" customHeight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60" hidden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idden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t="13.5" hidden="1" customHeight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7.25" customHeight="1">
      <c r="A34" s="477" t="s">
        <v>95</v>
      </c>
      <c r="B34" s="477"/>
      <c r="C34" s="477"/>
      <c r="D34" s="477"/>
      <c r="E34" s="477"/>
      <c r="F34" s="477"/>
      <c r="G34" s="478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  <c r="J35" s="11"/>
      <c r="K35" s="11"/>
    </row>
    <row r="36" spans="1:12" ht="30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59"/>
      <c r="I36" s="11"/>
    </row>
    <row r="37" spans="1:12" ht="30.75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27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18.75" customHeight="1">
      <c r="A39" s="138">
        <v>7</v>
      </c>
      <c r="B39" s="32" t="s">
        <v>207</v>
      </c>
      <c r="C39" s="35" t="s">
        <v>37</v>
      </c>
      <c r="D39" s="78" t="s">
        <v>38</v>
      </c>
      <c r="E39" s="40">
        <v>0.22</v>
      </c>
      <c r="F39" s="122">
        <v>1213.55</v>
      </c>
      <c r="G39" s="30">
        <v>752.16</v>
      </c>
      <c r="H39" s="60"/>
    </row>
    <row r="40" spans="1:12" ht="27.75" hidden="1" customHeight="1">
      <c r="A40" s="138">
        <v>21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22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7" hidden="1" customHeight="1">
      <c r="A42" s="138">
        <v>23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7.25" customHeight="1">
      <c r="A43" s="138">
        <v>8</v>
      </c>
      <c r="B43" s="32" t="s">
        <v>54</v>
      </c>
      <c r="C43" s="35" t="s">
        <v>39</v>
      </c>
      <c r="D43" s="123" t="s">
        <v>38</v>
      </c>
      <c r="E43" s="40">
        <v>8</v>
      </c>
      <c r="F43" s="124">
        <v>141.12</v>
      </c>
      <c r="G43" s="30">
        <v>2257.92</v>
      </c>
      <c r="H43" s="60"/>
    </row>
    <row r="44" spans="1:12" ht="16.5" customHeight="1">
      <c r="A44" s="138">
        <v>9</v>
      </c>
      <c r="B44" s="32" t="s">
        <v>56</v>
      </c>
      <c r="C44" s="35" t="s">
        <v>39</v>
      </c>
      <c r="D44" s="123" t="s">
        <v>38</v>
      </c>
      <c r="E44" s="40">
        <v>16</v>
      </c>
      <c r="F44" s="124">
        <v>65.67</v>
      </c>
      <c r="G44" s="30">
        <v>2101.44</v>
      </c>
      <c r="H44" s="60"/>
      <c r="J44" s="43"/>
      <c r="K44" s="44"/>
      <c r="L44" s="45"/>
    </row>
    <row r="45" spans="1:12" ht="18" hidden="1" customHeight="1">
      <c r="A45" s="282"/>
      <c r="B45" s="479" t="s">
        <v>89</v>
      </c>
      <c r="C45" s="477"/>
      <c r="D45" s="477"/>
      <c r="E45" s="477"/>
      <c r="F45" s="478"/>
      <c r="G45" s="40"/>
      <c r="H45" s="60"/>
      <c r="J45" s="43"/>
      <c r="K45" s="44"/>
      <c r="L45" s="45"/>
    </row>
    <row r="46" spans="1:12" ht="14.2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0.5" hidden="1" customHeight="1">
      <c r="A47" s="138">
        <v>26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8.5" hidden="1" customHeight="1">
      <c r="A48" s="138">
        <v>27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0.75" hidden="1" customHeight="1">
      <c r="A49" s="138"/>
      <c r="B49" s="479" t="s">
        <v>59</v>
      </c>
      <c r="C49" s="477"/>
      <c r="D49" s="477"/>
      <c r="E49" s="477"/>
      <c r="F49" s="478"/>
      <c r="G49" s="121"/>
      <c r="H49" s="60"/>
      <c r="J49" s="43"/>
      <c r="K49" s="44"/>
      <c r="L49" s="45"/>
    </row>
    <row r="50" spans="1:12" ht="13.5" hidden="1" customHeight="1">
      <c r="A50" s="138">
        <v>28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17.25" hidden="1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f>E52/2</f>
        <v>0</v>
      </c>
      <c r="H52" s="60"/>
      <c r="J52" s="43"/>
      <c r="K52" s="44"/>
      <c r="L52" s="45"/>
    </row>
    <row r="53" spans="1:12" ht="15.7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hidden="1" customHeight="1">
      <c r="A54" s="78">
        <v>30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0</v>
      </c>
      <c r="H54" s="60"/>
      <c r="J54" s="43"/>
      <c r="K54" s="44"/>
      <c r="L54" s="45"/>
    </row>
    <row r="55" spans="1:12" ht="16.5" hidden="1" customHeight="1">
      <c r="A55" s="78">
        <v>31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0</v>
      </c>
      <c r="H55" s="60"/>
      <c r="J55" s="43"/>
      <c r="K55" s="44"/>
      <c r="L55" s="45"/>
    </row>
    <row r="56" spans="1:12" ht="15" hidden="1" customHeight="1">
      <c r="A56" s="78">
        <v>32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0</v>
      </c>
      <c r="H56" s="60"/>
      <c r="J56" s="43"/>
      <c r="K56" s="44"/>
      <c r="L56" s="45"/>
    </row>
    <row r="57" spans="1:12" ht="15.75" hidden="1" customHeight="1">
      <c r="A57" s="78">
        <v>33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hidden="1" customHeight="1">
      <c r="A58" s="78">
        <v>34</v>
      </c>
      <c r="B58" s="283" t="s">
        <v>118</v>
      </c>
      <c r="C58" s="132" t="s">
        <v>42</v>
      </c>
      <c r="D58" s="284"/>
      <c r="E58" s="29"/>
      <c r="F58" s="122">
        <v>42.67</v>
      </c>
      <c r="G58" s="40">
        <v>0</v>
      </c>
      <c r="H58" s="60"/>
      <c r="J58" s="43"/>
      <c r="K58" s="44"/>
      <c r="L58" s="45"/>
    </row>
    <row r="59" spans="1:12" ht="27" hidden="1" customHeight="1">
      <c r="A59" s="78">
        <v>35</v>
      </c>
      <c r="B59" s="283" t="s">
        <v>119</v>
      </c>
      <c r="C59" s="132" t="s">
        <v>42</v>
      </c>
      <c r="D59" s="284"/>
      <c r="E59" s="29"/>
      <c r="F59" s="122">
        <v>39.81</v>
      </c>
      <c r="G59" s="40">
        <v>0</v>
      </c>
      <c r="H59" s="60"/>
      <c r="J59" s="43"/>
      <c r="K59" s="44"/>
      <c r="L59" s="45"/>
    </row>
    <row r="60" spans="1:12" ht="15.75" hidden="1" customHeight="1">
      <c r="A60" s="282"/>
      <c r="B60" s="432" t="s">
        <v>74</v>
      </c>
      <c r="C60" s="433"/>
      <c r="D60" s="433"/>
      <c r="E60" s="433"/>
      <c r="F60" s="434"/>
      <c r="G60" s="40"/>
      <c r="H60" s="60"/>
      <c r="J60" s="43"/>
      <c r="K60" s="44"/>
      <c r="L60" s="45"/>
    </row>
    <row r="61" spans="1:12" ht="30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</row>
    <row r="62" spans="1:12" ht="17.25" hidden="1" customHeight="1">
      <c r="A62" s="78"/>
      <c r="B62" s="474" t="s">
        <v>120</v>
      </c>
      <c r="C62" s="475"/>
      <c r="D62" s="476"/>
      <c r="E62" s="40"/>
      <c r="F62" s="78"/>
      <c r="G62" s="40"/>
      <c r="H62" s="60"/>
      <c r="J62" s="43"/>
      <c r="K62" s="44"/>
      <c r="L62" s="45"/>
    </row>
    <row r="63" spans="1:12" ht="15.75" hidden="1" customHeight="1">
      <c r="A63" s="78">
        <v>38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39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6.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5" hidden="1" customHeight="1">
      <c r="A66" s="78">
        <v>40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56">
        <f>G37+G38+G39+G40+G41+G42+G43+G44+G45+G46+G47+G48+G51+G53+G55+G56+G57+G58+G59+G62+G63+G64+G65+G66</f>
        <v>5111.5200000000004</v>
      </c>
      <c r="J66" s="43"/>
      <c r="K66" s="44"/>
      <c r="L66" s="45"/>
    </row>
    <row r="67" spans="1:20" ht="20.25" customHeight="1">
      <c r="A67" s="78"/>
      <c r="B67" s="432" t="s">
        <v>85</v>
      </c>
      <c r="C67" s="433"/>
      <c r="D67" s="433"/>
      <c r="E67" s="433"/>
      <c r="F67" s="433"/>
      <c r="G67" s="434"/>
      <c r="H67" s="56"/>
      <c r="J67" s="43"/>
      <c r="K67" s="44"/>
      <c r="L67" s="45"/>
    </row>
    <row r="68" spans="1:20" ht="17.25" customHeight="1">
      <c r="A68" s="78">
        <v>41</v>
      </c>
      <c r="B68" s="91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6"/>
      <c r="J68" s="43"/>
      <c r="K68" s="44"/>
      <c r="L68" s="45"/>
    </row>
    <row r="69" spans="1:20" ht="31.5" customHeight="1">
      <c r="A69" s="78">
        <v>42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6"/>
      <c r="J69" s="43"/>
      <c r="K69" s="44"/>
      <c r="L69" s="45"/>
    </row>
    <row r="70" spans="1:20" ht="15" customHeight="1">
      <c r="A70" s="282"/>
      <c r="B70" s="135" t="s">
        <v>136</v>
      </c>
      <c r="C70" s="138"/>
      <c r="D70" s="34"/>
      <c r="E70" s="34"/>
      <c r="F70" s="40"/>
      <c r="G70" s="105">
        <f>SUM(G17+G18+G21+G22+G24+G25+G39+G43+G44+G68+G69)</f>
        <v>13477.98</v>
      </c>
      <c r="H70" s="56"/>
      <c r="J70" s="43"/>
      <c r="K70" s="44"/>
      <c r="L70" s="45"/>
    </row>
    <row r="71" spans="1:20" ht="15" customHeight="1">
      <c r="A71" s="282"/>
      <c r="B71" s="468" t="s">
        <v>86</v>
      </c>
      <c r="C71" s="468"/>
      <c r="D71" s="468"/>
      <c r="E71" s="34"/>
      <c r="F71" s="78"/>
      <c r="G71" s="40"/>
      <c r="H71" s="56"/>
      <c r="J71" s="43"/>
      <c r="K71" s="44"/>
      <c r="L71" s="4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13477.98</v>
      </c>
    </row>
    <row r="75" spans="1:20" ht="15.75" customHeight="1">
      <c r="A75" s="467" t="s">
        <v>208</v>
      </c>
      <c r="B75" s="467"/>
      <c r="C75" s="467"/>
      <c r="D75" s="467"/>
      <c r="E75" s="467"/>
      <c r="F75" s="467"/>
      <c r="G75" s="46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87" t="s">
        <v>7</v>
      </c>
      <c r="B76" s="469" t="s">
        <v>224</v>
      </c>
      <c r="C76" s="469"/>
      <c r="D76" s="469"/>
      <c r="E76" s="469"/>
      <c r="F76" s="469"/>
      <c r="G76" s="288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>
      <c r="A77" s="289"/>
      <c r="B77" s="470" t="s">
        <v>8</v>
      </c>
      <c r="C77" s="470"/>
      <c r="D77" s="470"/>
      <c r="E77" s="470"/>
      <c r="F77" s="470"/>
      <c r="G77" s="290"/>
      <c r="H77" s="5"/>
      <c r="I77" s="5"/>
      <c r="J77" s="5"/>
      <c r="K77" s="5"/>
      <c r="L77" s="5"/>
      <c r="M77" s="5"/>
      <c r="N77" s="5"/>
      <c r="O77" s="5"/>
      <c r="P77" s="422"/>
      <c r="Q77" s="422"/>
      <c r="R77" s="422"/>
      <c r="S77" s="422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>
      <c r="A79" s="449" t="s">
        <v>9</v>
      </c>
      <c r="B79" s="449"/>
      <c r="C79" s="449"/>
      <c r="D79" s="449"/>
      <c r="E79" s="449"/>
      <c r="F79" s="449"/>
      <c r="G79" s="449"/>
    </row>
    <row r="80" spans="1:20">
      <c r="A80" s="449" t="s">
        <v>10</v>
      </c>
      <c r="B80" s="449"/>
      <c r="C80" s="449"/>
      <c r="D80" s="449"/>
      <c r="E80" s="449"/>
      <c r="F80" s="449"/>
      <c r="G80" s="449"/>
    </row>
    <row r="81" spans="1:7">
      <c r="A81" s="467" t="s">
        <v>11</v>
      </c>
      <c r="B81" s="467"/>
      <c r="C81" s="467"/>
      <c r="D81" s="467"/>
      <c r="E81" s="467"/>
      <c r="F81" s="467"/>
      <c r="G81" s="467"/>
    </row>
    <row r="82" spans="1:7">
      <c r="A82" s="291"/>
      <c r="B82" s="292"/>
      <c r="C82" s="292"/>
      <c r="D82" s="292"/>
      <c r="E82" s="292"/>
      <c r="F82" s="292"/>
      <c r="G82" s="292"/>
    </row>
    <row r="83" spans="1:7">
      <c r="A83" s="471" t="s">
        <v>12</v>
      </c>
      <c r="B83" s="471"/>
      <c r="C83" s="471"/>
      <c r="D83" s="471"/>
      <c r="E83" s="471"/>
      <c r="F83" s="471"/>
      <c r="G83" s="471"/>
    </row>
    <row r="84" spans="1:7">
      <c r="A84" s="293"/>
      <c r="B84" s="292"/>
      <c r="C84" s="292"/>
      <c r="D84" s="292"/>
      <c r="E84" s="292"/>
      <c r="F84" s="292"/>
      <c r="G84" s="292"/>
    </row>
    <row r="85" spans="1:7" ht="15.75">
      <c r="A85" s="430" t="s">
        <v>13</v>
      </c>
      <c r="B85" s="430"/>
      <c r="C85" s="443" t="s">
        <v>149</v>
      </c>
      <c r="D85" s="443"/>
      <c r="E85" s="443"/>
      <c r="G85" s="63"/>
    </row>
    <row r="86" spans="1:7">
      <c r="A86" s="68"/>
      <c r="C86" s="420" t="s">
        <v>14</v>
      </c>
      <c r="D86" s="420"/>
      <c r="E86" s="420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430" t="s">
        <v>16</v>
      </c>
      <c r="B88" s="430"/>
      <c r="C88" s="421"/>
      <c r="D88" s="421"/>
      <c r="E88" s="421"/>
      <c r="G88" s="63"/>
    </row>
    <row r="89" spans="1:7">
      <c r="A89" s="68"/>
      <c r="C89" s="422" t="s">
        <v>14</v>
      </c>
      <c r="D89" s="422"/>
      <c r="E89" s="422"/>
      <c r="G89" s="64" t="s">
        <v>15</v>
      </c>
    </row>
    <row r="90" spans="1:7" ht="15.75">
      <c r="A90" s="4" t="s">
        <v>17</v>
      </c>
    </row>
    <row r="91" spans="1:7">
      <c r="A91" s="413" t="s">
        <v>18</v>
      </c>
      <c r="B91" s="413"/>
      <c r="C91" s="413"/>
      <c r="D91" s="413"/>
      <c r="E91" s="413"/>
      <c r="F91" s="413"/>
      <c r="G91" s="413"/>
    </row>
    <row r="92" spans="1:7" ht="42" customHeight="1">
      <c r="A92" s="414" t="s">
        <v>19</v>
      </c>
      <c r="B92" s="414"/>
      <c r="C92" s="414"/>
      <c r="D92" s="414"/>
      <c r="E92" s="414"/>
      <c r="F92" s="414"/>
      <c r="G92" s="414"/>
    </row>
    <row r="93" spans="1:7" ht="31.5" customHeight="1">
      <c r="A93" s="414" t="s">
        <v>20</v>
      </c>
      <c r="B93" s="414"/>
      <c r="C93" s="414"/>
      <c r="D93" s="414"/>
      <c r="E93" s="414"/>
      <c r="F93" s="414"/>
      <c r="G93" s="414"/>
    </row>
    <row r="94" spans="1:7" ht="35.25" customHeight="1">
      <c r="A94" s="414" t="s">
        <v>25</v>
      </c>
      <c r="B94" s="414"/>
      <c r="C94" s="414"/>
      <c r="D94" s="414"/>
      <c r="E94" s="414"/>
      <c r="F94" s="414"/>
      <c r="G94" s="414"/>
    </row>
    <row r="95" spans="1:7" ht="18" customHeight="1">
      <c r="A95" s="414" t="s">
        <v>24</v>
      </c>
      <c r="B95" s="414"/>
      <c r="C95" s="414"/>
      <c r="D95" s="414"/>
      <c r="E95" s="414"/>
      <c r="F95" s="414"/>
      <c r="G95" s="414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73"/>
  <mergeCells count="34">
    <mergeCell ref="B67:G67"/>
    <mergeCell ref="A3:G3"/>
    <mergeCell ref="A4:G4"/>
    <mergeCell ref="B5:F5"/>
    <mergeCell ref="A8:G8"/>
    <mergeCell ref="A10:G10"/>
    <mergeCell ref="A15:G15"/>
    <mergeCell ref="A16:G16"/>
    <mergeCell ref="A19:G19"/>
    <mergeCell ref="B62:D62"/>
    <mergeCell ref="A34:G34"/>
    <mergeCell ref="B45:F45"/>
    <mergeCell ref="B49:F49"/>
    <mergeCell ref="B60:F60"/>
    <mergeCell ref="P77:S77"/>
    <mergeCell ref="A79:G79"/>
    <mergeCell ref="A80:G80"/>
    <mergeCell ref="A81:G81"/>
    <mergeCell ref="A83:G83"/>
    <mergeCell ref="A95:G95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75:G75"/>
    <mergeCell ref="B71:D71"/>
    <mergeCell ref="B76:F76"/>
    <mergeCell ref="A93:G93"/>
    <mergeCell ref="A94:G94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97"/>
  <sheetViews>
    <sheetView view="pageLayout" zoomScale="87" zoomScalePageLayoutView="87" workbookViewId="0">
      <selection activeCell="B89" sqref="A89:G92"/>
    </sheetView>
  </sheetViews>
  <sheetFormatPr defaultRowHeight="15"/>
  <cols>
    <col min="1" max="1" width="6" customWidth="1"/>
    <col min="2" max="2" width="43.42578125" customWidth="1"/>
    <col min="3" max="3" width="15.42578125" customWidth="1"/>
    <col min="4" max="4" width="19.140625" customWidth="1"/>
    <col min="5" max="5" width="18.85546875" hidden="1" customWidth="1"/>
    <col min="6" max="7" width="21" customWidth="1"/>
    <col min="8" max="8" width="11.140625" customWidth="1"/>
  </cols>
  <sheetData>
    <row r="1" spans="1:11" ht="17.25" customHeight="1">
      <c r="B1" s="71" t="s">
        <v>99</v>
      </c>
      <c r="H1" s="1"/>
      <c r="I1" s="1"/>
      <c r="J1" s="1"/>
      <c r="K1" s="1"/>
    </row>
    <row r="2" spans="1:11" ht="15.75">
      <c r="A2" s="435" t="s">
        <v>141</v>
      </c>
      <c r="B2" s="435"/>
      <c r="C2" s="435"/>
      <c r="D2" s="435"/>
      <c r="E2" s="435"/>
      <c r="F2" s="435"/>
      <c r="G2" s="435"/>
      <c r="H2" s="2"/>
      <c r="I2" s="2"/>
      <c r="J2" s="2"/>
      <c r="K2" s="2"/>
    </row>
    <row r="3" spans="1:11" ht="33" customHeight="1">
      <c r="A3" s="436" t="s">
        <v>159</v>
      </c>
      <c r="B3" s="436"/>
      <c r="C3" s="436"/>
      <c r="D3" s="436"/>
      <c r="E3" s="436"/>
      <c r="F3" s="436"/>
      <c r="G3" s="436"/>
      <c r="H3" s="3"/>
      <c r="I3" s="3"/>
      <c r="J3" s="3"/>
    </row>
    <row r="4" spans="1:11" ht="15.75" customHeight="1">
      <c r="A4" s="2"/>
      <c r="B4" s="435" t="s">
        <v>79</v>
      </c>
      <c r="C4" s="435"/>
      <c r="D4" s="435"/>
      <c r="E4" s="435"/>
      <c r="F4" s="435"/>
    </row>
    <row r="5" spans="1:11" ht="15.75">
      <c r="A5" s="2"/>
      <c r="B5" s="107"/>
      <c r="C5" s="107"/>
      <c r="D5" s="107"/>
      <c r="E5" s="107"/>
      <c r="F5" s="107"/>
      <c r="G5" s="84">
        <v>42551</v>
      </c>
      <c r="H5" s="2"/>
      <c r="I5" s="2"/>
      <c r="J5" s="2"/>
      <c r="K5" s="2"/>
    </row>
    <row r="6" spans="1:11" ht="84" customHeight="1">
      <c r="A6" s="429" t="s">
        <v>190</v>
      </c>
      <c r="B6" s="429"/>
      <c r="C6" s="429"/>
      <c r="D6" s="429"/>
      <c r="E6" s="429"/>
      <c r="F6" s="429"/>
      <c r="G6" s="429"/>
      <c r="H6" s="3"/>
      <c r="I6" s="3"/>
      <c r="J6" s="3"/>
      <c r="K6" s="3"/>
    </row>
    <row r="7" spans="1:11" ht="12.75" customHeight="1">
      <c r="A7" s="4"/>
      <c r="H7" s="5"/>
      <c r="I7" s="5"/>
      <c r="J7" s="5"/>
      <c r="K7" s="5"/>
    </row>
    <row r="8" spans="1:11" ht="50.25" customHeight="1">
      <c r="A8" s="437" t="s">
        <v>166</v>
      </c>
      <c r="B8" s="437"/>
      <c r="C8" s="437"/>
      <c r="D8" s="437"/>
      <c r="E8" s="437"/>
      <c r="F8" s="437"/>
      <c r="G8" s="437"/>
      <c r="H8" s="2"/>
      <c r="I8" s="2"/>
      <c r="J8" s="2"/>
      <c r="K8" s="2"/>
    </row>
    <row r="9" spans="1:11" ht="14.25" customHeight="1">
      <c r="A9" s="453"/>
      <c r="B9" s="453"/>
      <c r="C9" s="453"/>
      <c r="D9" s="453"/>
      <c r="E9" s="453"/>
      <c r="F9" s="453"/>
      <c r="G9" s="453"/>
      <c r="H9" s="2"/>
      <c r="I9" s="2"/>
      <c r="J9" s="2"/>
      <c r="K9" s="2"/>
    </row>
    <row r="10" spans="1:11" ht="15.75">
      <c r="A10" s="4"/>
      <c r="H10" s="3"/>
    </row>
    <row r="11" spans="1:11" ht="51">
      <c r="A11" s="8" t="s">
        <v>1</v>
      </c>
      <c r="B11" s="8" t="s">
        <v>2</v>
      </c>
      <c r="C11" s="8" t="s">
        <v>3</v>
      </c>
      <c r="D11" s="8" t="s">
        <v>21</v>
      </c>
      <c r="E11" s="8" t="s">
        <v>22</v>
      </c>
      <c r="F11" s="8" t="s">
        <v>26</v>
      </c>
      <c r="G11" s="8" t="s">
        <v>4</v>
      </c>
    </row>
    <row r="12" spans="1:1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11" ht="18.75" customHeight="1">
      <c r="A13" s="54"/>
      <c r="B13" s="432" t="s">
        <v>84</v>
      </c>
      <c r="C13" s="433"/>
      <c r="D13" s="433"/>
      <c r="E13" s="433"/>
      <c r="F13" s="433"/>
      <c r="G13" s="433"/>
      <c r="H13" s="434"/>
      <c r="I13" s="11"/>
      <c r="J13" s="11"/>
      <c r="K13" s="11"/>
    </row>
    <row r="14" spans="1:11" ht="15" customHeight="1">
      <c r="A14" s="12"/>
      <c r="B14" s="480" t="s">
        <v>5</v>
      </c>
      <c r="C14" s="481"/>
      <c r="D14" s="481"/>
      <c r="E14" s="481"/>
      <c r="F14" s="481"/>
      <c r="G14" s="481"/>
      <c r="H14" s="482"/>
      <c r="I14" s="11"/>
      <c r="J14" s="11"/>
      <c r="K14" s="11"/>
    </row>
    <row r="15" spans="1:11" ht="15" customHeight="1">
      <c r="A15" s="12">
        <v>1</v>
      </c>
      <c r="B15" s="182" t="s">
        <v>27</v>
      </c>
      <c r="C15" s="35" t="s">
        <v>28</v>
      </c>
      <c r="D15" s="16"/>
      <c r="E15" s="108">
        <v>506.1</v>
      </c>
      <c r="F15" s="109">
        <v>4.53</v>
      </c>
      <c r="G15" s="40">
        <v>4091.5</v>
      </c>
      <c r="H15" s="294"/>
      <c r="I15" s="11"/>
      <c r="J15" s="11"/>
      <c r="K15" s="11"/>
    </row>
    <row r="16" spans="1:11" ht="15" customHeight="1">
      <c r="A16" s="16">
        <v>2</v>
      </c>
      <c r="B16" s="111" t="s">
        <v>104</v>
      </c>
      <c r="C16" s="137" t="s">
        <v>42</v>
      </c>
      <c r="D16" s="145" t="s">
        <v>29</v>
      </c>
      <c r="E16" s="30">
        <v>0</v>
      </c>
      <c r="F16" s="109">
        <v>147.03</v>
      </c>
      <c r="G16" s="30">
        <v>447.22</v>
      </c>
      <c r="H16" s="294"/>
      <c r="I16" s="11"/>
      <c r="J16" s="11"/>
      <c r="K16" s="11"/>
    </row>
    <row r="17" spans="1:11">
      <c r="A17" s="54"/>
      <c r="B17" s="483" t="s">
        <v>209</v>
      </c>
      <c r="C17" s="484"/>
      <c r="D17" s="484"/>
      <c r="E17" s="484"/>
      <c r="F17" s="484"/>
      <c r="G17" s="485"/>
      <c r="H17" s="11"/>
      <c r="I17" s="11"/>
      <c r="J17" s="11"/>
      <c r="K17" s="11"/>
    </row>
    <row r="18" spans="1:11">
      <c r="A18" s="15"/>
      <c r="B18" s="171" t="s">
        <v>36</v>
      </c>
      <c r="C18" s="34"/>
      <c r="D18" s="34"/>
      <c r="E18" s="34"/>
      <c r="F18" s="78"/>
      <c r="G18" s="40"/>
      <c r="H18" s="58">
        <f>G17+G18</f>
        <v>0</v>
      </c>
      <c r="I18" s="11"/>
      <c r="J18" s="11"/>
      <c r="K18" s="11"/>
    </row>
    <row r="19" spans="1:11" ht="16.5" customHeight="1">
      <c r="A19" s="12">
        <v>3</v>
      </c>
      <c r="B19" s="41" t="s">
        <v>100</v>
      </c>
      <c r="C19" s="35" t="s">
        <v>37</v>
      </c>
      <c r="D19" s="16" t="s">
        <v>204</v>
      </c>
      <c r="E19" s="31">
        <v>2.31</v>
      </c>
      <c r="F19" s="109">
        <v>155.88999999999999</v>
      </c>
      <c r="G19" s="30">
        <v>187.63</v>
      </c>
      <c r="H19" s="59"/>
      <c r="I19" s="11"/>
      <c r="J19" s="11"/>
      <c r="K19" s="11"/>
    </row>
    <row r="20" spans="1:11" ht="28.5" customHeight="1">
      <c r="A20" s="12">
        <v>4</v>
      </c>
      <c r="B20" s="17" t="s">
        <v>216</v>
      </c>
      <c r="C20" s="35" t="s">
        <v>37</v>
      </c>
      <c r="D20" s="16" t="s">
        <v>205</v>
      </c>
      <c r="E20" s="30">
        <f>0.0024*3*4.5</f>
        <v>3.2399999999999998E-2</v>
      </c>
      <c r="F20" s="109">
        <v>258.63</v>
      </c>
      <c r="G20" s="40">
        <v>836.01</v>
      </c>
      <c r="H20" s="59"/>
      <c r="I20" s="11"/>
      <c r="J20" s="11"/>
      <c r="K20" s="11"/>
    </row>
    <row r="21" spans="1:11" ht="0.75" hidden="1" customHeight="1">
      <c r="A21" s="12">
        <v>4</v>
      </c>
      <c r="B21" s="111" t="s">
        <v>105</v>
      </c>
      <c r="C21" s="137" t="s">
        <v>42</v>
      </c>
      <c r="D21" s="145" t="s">
        <v>107</v>
      </c>
      <c r="E21" s="37">
        <v>0</v>
      </c>
      <c r="F21" s="109">
        <v>191.32</v>
      </c>
      <c r="G21" s="40">
        <v>0</v>
      </c>
      <c r="H21" s="59"/>
      <c r="I21" s="11"/>
      <c r="J21" s="11"/>
      <c r="K21" s="11"/>
    </row>
    <row r="22" spans="1:11" ht="17.25" hidden="1" customHeight="1">
      <c r="A22" s="12">
        <v>5</v>
      </c>
      <c r="B22" s="17" t="s">
        <v>35</v>
      </c>
      <c r="C22" s="35" t="s">
        <v>37</v>
      </c>
      <c r="D22" s="78" t="s">
        <v>102</v>
      </c>
      <c r="E22" s="37">
        <v>0</v>
      </c>
      <c r="F22" s="30">
        <v>3020.33</v>
      </c>
      <c r="G22" s="40">
        <v>0</v>
      </c>
      <c r="H22" s="59"/>
      <c r="I22" s="11"/>
      <c r="J22" s="11"/>
      <c r="K22" s="11"/>
    </row>
    <row r="23" spans="1:11" ht="29.25" customHeight="1">
      <c r="A23" s="12">
        <v>5</v>
      </c>
      <c r="B23" s="17" t="s">
        <v>139</v>
      </c>
      <c r="C23" s="35" t="s">
        <v>39</v>
      </c>
      <c r="D23" s="78" t="s">
        <v>206</v>
      </c>
      <c r="E23" s="30">
        <v>3.75</v>
      </c>
      <c r="F23" s="109">
        <v>56.69</v>
      </c>
      <c r="G23" s="30">
        <v>488.16</v>
      </c>
      <c r="H23" s="59"/>
      <c r="I23" s="11"/>
      <c r="J23" s="11"/>
      <c r="K23" s="11"/>
    </row>
    <row r="24" spans="1:11" ht="15" hidden="1" customHeight="1">
      <c r="A24" s="16">
        <v>8</v>
      </c>
      <c r="B24" s="111" t="s">
        <v>106</v>
      </c>
      <c r="C24" s="137" t="s">
        <v>41</v>
      </c>
      <c r="D24" s="145" t="s">
        <v>107</v>
      </c>
      <c r="E24" s="30"/>
      <c r="F24" s="109">
        <v>1136.33</v>
      </c>
      <c r="G24" s="30">
        <v>0</v>
      </c>
      <c r="H24" s="59"/>
      <c r="I24" s="11"/>
      <c r="J24" s="11"/>
      <c r="K24" s="11"/>
    </row>
    <row r="25" spans="1:11" ht="0.75" customHeight="1">
      <c r="A25" s="12"/>
      <c r="B25" s="169" t="s">
        <v>6</v>
      </c>
      <c r="C25" s="138"/>
      <c r="D25" s="138"/>
      <c r="E25" s="30"/>
      <c r="F25" s="31"/>
      <c r="G25" s="40"/>
      <c r="H25" s="59"/>
      <c r="I25" s="11"/>
      <c r="J25" s="11"/>
      <c r="K25" s="11"/>
    </row>
    <row r="26" spans="1:11" hidden="1">
      <c r="A26" s="116">
        <v>9</v>
      </c>
      <c r="B26" s="17" t="s">
        <v>32</v>
      </c>
      <c r="C26" s="35" t="s">
        <v>41</v>
      </c>
      <c r="D26" s="16" t="s">
        <v>31</v>
      </c>
      <c r="E26" s="30">
        <v>0</v>
      </c>
      <c r="F26" s="109">
        <v>1527.22</v>
      </c>
      <c r="G26" s="42">
        <v>0</v>
      </c>
      <c r="H26" s="59"/>
      <c r="I26" s="11"/>
      <c r="J26" s="11"/>
      <c r="K26" s="11"/>
    </row>
    <row r="27" spans="1:11" ht="16.5" hidden="1" customHeight="1">
      <c r="A27" s="116">
        <v>10</v>
      </c>
      <c r="B27" s="17" t="s">
        <v>108</v>
      </c>
      <c r="C27" s="35" t="s">
        <v>37</v>
      </c>
      <c r="D27" s="146" t="s">
        <v>109</v>
      </c>
      <c r="E27" s="30">
        <v>0</v>
      </c>
      <c r="F27" s="118">
        <v>2102.71</v>
      </c>
      <c r="G27" s="42">
        <v>0</v>
      </c>
      <c r="H27" s="59"/>
      <c r="I27" s="11"/>
      <c r="J27" s="11"/>
      <c r="K27" s="11"/>
    </row>
    <row r="28" spans="1:11" ht="31.5" hidden="1" customHeight="1">
      <c r="A28" s="116">
        <v>11</v>
      </c>
      <c r="B28" s="111" t="s">
        <v>110</v>
      </c>
      <c r="C28" s="35" t="s">
        <v>37</v>
      </c>
      <c r="D28" s="123" t="s">
        <v>111</v>
      </c>
      <c r="E28" s="30">
        <v>0</v>
      </c>
      <c r="F28" s="109">
        <v>350.75</v>
      </c>
      <c r="G28" s="42">
        <v>0</v>
      </c>
      <c r="H28" s="59"/>
      <c r="I28" s="11"/>
      <c r="J28" s="11"/>
      <c r="K28" s="11"/>
    </row>
    <row r="29" spans="1:11" ht="61.5" hidden="1" customHeight="1">
      <c r="A29" s="116">
        <v>12</v>
      </c>
      <c r="B29" s="111" t="s">
        <v>112</v>
      </c>
      <c r="C29" s="35" t="s">
        <v>37</v>
      </c>
      <c r="D29" s="123" t="s">
        <v>111</v>
      </c>
      <c r="E29" s="30">
        <v>0</v>
      </c>
      <c r="F29" s="109">
        <v>5803.28</v>
      </c>
      <c r="G29" s="42">
        <v>0</v>
      </c>
      <c r="H29" s="59"/>
      <c r="I29" s="11">
        <f>151.8/56.51/6</f>
        <v>0.44770837019996468</v>
      </c>
      <c r="J29" s="11"/>
      <c r="K29" s="11"/>
    </row>
    <row r="30" spans="1:11" hidden="1">
      <c r="A30" s="116">
        <v>13</v>
      </c>
      <c r="B30" s="41" t="s">
        <v>113</v>
      </c>
      <c r="C30" s="28" t="s">
        <v>37</v>
      </c>
      <c r="D30" s="123" t="s">
        <v>114</v>
      </c>
      <c r="E30" s="30">
        <v>0</v>
      </c>
      <c r="F30" s="109">
        <v>428.7</v>
      </c>
      <c r="G30" s="42">
        <v>0</v>
      </c>
      <c r="H30" s="59"/>
      <c r="I30" s="11"/>
      <c r="J30" s="11"/>
      <c r="K30" s="11"/>
    </row>
    <row r="31" spans="1:11" hidden="1">
      <c r="A31" s="116">
        <v>14</v>
      </c>
      <c r="B31" s="175" t="s">
        <v>115</v>
      </c>
      <c r="C31" s="28" t="s">
        <v>42</v>
      </c>
      <c r="D31" s="33"/>
      <c r="E31" s="30">
        <v>0</v>
      </c>
      <c r="F31" s="118">
        <v>798</v>
      </c>
      <c r="G31" s="42">
        <v>0</v>
      </c>
      <c r="H31" s="59"/>
      <c r="I31" s="11"/>
      <c r="J31" s="11"/>
      <c r="K31" s="11"/>
    </row>
    <row r="32" spans="1:11" ht="18" hidden="1" customHeight="1">
      <c r="A32" s="54"/>
      <c r="B32" s="431" t="s">
        <v>87</v>
      </c>
      <c r="C32" s="431"/>
      <c r="D32" s="431"/>
      <c r="E32" s="47"/>
      <c r="F32" s="88"/>
      <c r="G32" s="40"/>
      <c r="H32" s="59"/>
      <c r="I32" s="11"/>
      <c r="J32" s="11"/>
      <c r="K32" s="11"/>
    </row>
    <row r="33" spans="1:12" ht="35.25" hidden="1" customHeight="1">
      <c r="A33" s="12">
        <v>15</v>
      </c>
      <c r="B33" s="17" t="s">
        <v>43</v>
      </c>
      <c r="C33" s="46" t="s">
        <v>37</v>
      </c>
      <c r="D33" s="16" t="s">
        <v>88</v>
      </c>
      <c r="E33" s="40">
        <v>0.42</v>
      </c>
      <c r="F33" s="122">
        <v>809.74</v>
      </c>
      <c r="G33" s="42">
        <v>0</v>
      </c>
      <c r="H33" s="59"/>
      <c r="I33" s="11"/>
      <c r="J33" s="11"/>
      <c r="K33" s="11"/>
    </row>
    <row r="34" spans="1:12" ht="30" hidden="1" customHeight="1">
      <c r="A34" s="12">
        <v>16</v>
      </c>
      <c r="B34" s="17" t="s">
        <v>44</v>
      </c>
      <c r="C34" s="46" t="s">
        <v>45</v>
      </c>
      <c r="D34" s="16" t="s">
        <v>88</v>
      </c>
      <c r="E34" s="40">
        <v>1.35</v>
      </c>
      <c r="F34" s="122">
        <v>72.81</v>
      </c>
      <c r="G34" s="42">
        <v>0</v>
      </c>
      <c r="H34" s="59"/>
      <c r="I34" s="11"/>
      <c r="J34" s="11"/>
      <c r="K34" s="11"/>
    </row>
    <row r="35" spans="1:12" ht="32.25" hidden="1" customHeight="1">
      <c r="A35" s="12">
        <v>17</v>
      </c>
      <c r="B35" s="17" t="s">
        <v>46</v>
      </c>
      <c r="C35" s="46" t="s">
        <v>37</v>
      </c>
      <c r="D35" s="16" t="s">
        <v>88</v>
      </c>
      <c r="E35" s="40">
        <v>0.03</v>
      </c>
      <c r="F35" s="122">
        <v>579.48</v>
      </c>
      <c r="G35" s="42">
        <v>0</v>
      </c>
      <c r="H35" s="59"/>
      <c r="I35" s="11"/>
    </row>
    <row r="36" spans="1:12" ht="30" hidden="1" customHeight="1">
      <c r="A36" s="12">
        <v>18</v>
      </c>
      <c r="B36" s="17" t="s">
        <v>47</v>
      </c>
      <c r="C36" s="46" t="s">
        <v>37</v>
      </c>
      <c r="D36" s="16" t="s">
        <v>88</v>
      </c>
      <c r="E36" s="40">
        <v>0.33</v>
      </c>
      <c r="F36" s="122">
        <v>579.48</v>
      </c>
      <c r="G36" s="42">
        <v>0</v>
      </c>
      <c r="H36" s="60"/>
    </row>
    <row r="37" spans="1:12" ht="33.75" hidden="1" customHeight="1">
      <c r="A37" s="12">
        <v>20</v>
      </c>
      <c r="B37" s="17" t="s">
        <v>80</v>
      </c>
      <c r="C37" s="46" t="s">
        <v>37</v>
      </c>
      <c r="D37" s="16" t="s">
        <v>88</v>
      </c>
      <c r="E37" s="40">
        <v>0.22</v>
      </c>
      <c r="F37" s="122">
        <v>1213.55</v>
      </c>
      <c r="G37" s="42">
        <v>0</v>
      </c>
      <c r="H37" s="60"/>
    </row>
    <row r="38" spans="1:12" ht="32.25" hidden="1" customHeight="1">
      <c r="A38" s="12">
        <v>21</v>
      </c>
      <c r="B38" s="17" t="s">
        <v>49</v>
      </c>
      <c r="C38" s="46" t="s">
        <v>37</v>
      </c>
      <c r="D38" s="16" t="s">
        <v>88</v>
      </c>
      <c r="E38" s="40">
        <v>0.22</v>
      </c>
      <c r="F38" s="122">
        <v>1213.55</v>
      </c>
      <c r="G38" s="42">
        <v>0</v>
      </c>
      <c r="H38" s="60"/>
    </row>
    <row r="39" spans="1:12" ht="33.75" hidden="1" customHeight="1">
      <c r="A39" s="12">
        <v>22</v>
      </c>
      <c r="B39" s="17" t="s">
        <v>50</v>
      </c>
      <c r="C39" s="46" t="s">
        <v>51</v>
      </c>
      <c r="D39" s="16" t="s">
        <v>88</v>
      </c>
      <c r="E39" s="40">
        <v>0.02</v>
      </c>
      <c r="F39" s="122">
        <v>2730.49</v>
      </c>
      <c r="G39" s="42">
        <v>0</v>
      </c>
      <c r="H39" s="60"/>
    </row>
    <row r="40" spans="1:12" ht="28.5" hidden="1" customHeight="1">
      <c r="A40" s="12">
        <v>23</v>
      </c>
      <c r="B40" s="17" t="s">
        <v>52</v>
      </c>
      <c r="C40" s="46" t="s">
        <v>53</v>
      </c>
      <c r="D40" s="16" t="s">
        <v>88</v>
      </c>
      <c r="E40" s="40">
        <v>0.01</v>
      </c>
      <c r="F40" s="122">
        <v>5652.13</v>
      </c>
      <c r="G40" s="42">
        <v>0</v>
      </c>
      <c r="H40" s="60"/>
    </row>
    <row r="41" spans="1:12" ht="23.25" hidden="1" customHeight="1">
      <c r="A41" s="12">
        <v>24</v>
      </c>
      <c r="B41" s="17" t="s">
        <v>54</v>
      </c>
      <c r="C41" s="46" t="s">
        <v>39</v>
      </c>
      <c r="D41" s="145" t="s">
        <v>116</v>
      </c>
      <c r="E41" s="40">
        <v>8</v>
      </c>
      <c r="F41" s="124">
        <v>141.12</v>
      </c>
      <c r="G41" s="42">
        <v>0</v>
      </c>
      <c r="H41" s="60"/>
    </row>
    <row r="42" spans="1:12" ht="24" hidden="1" customHeight="1">
      <c r="A42" s="12">
        <v>25</v>
      </c>
      <c r="B42" s="17" t="s">
        <v>56</v>
      </c>
      <c r="C42" s="46" t="s">
        <v>39</v>
      </c>
      <c r="D42" s="145" t="s">
        <v>116</v>
      </c>
      <c r="E42" s="40">
        <v>16</v>
      </c>
      <c r="F42" s="124">
        <v>65.67</v>
      </c>
      <c r="G42" s="42">
        <v>0</v>
      </c>
      <c r="H42" s="60"/>
    </row>
    <row r="43" spans="1:12" ht="0.75" hidden="1" customHeight="1">
      <c r="A43" s="15"/>
      <c r="B43" s="487" t="s">
        <v>89</v>
      </c>
      <c r="C43" s="488"/>
      <c r="D43" s="489"/>
      <c r="E43" s="47"/>
      <c r="F43" s="139"/>
      <c r="G43" s="40"/>
      <c r="H43" s="60"/>
      <c r="J43" s="43"/>
      <c r="K43" s="44"/>
      <c r="L43" s="45"/>
    </row>
    <row r="44" spans="1:12" ht="17.25" hidden="1" customHeight="1">
      <c r="A44" s="15"/>
      <c r="B44" s="180" t="s">
        <v>58</v>
      </c>
      <c r="C44" s="46"/>
      <c r="D44" s="183"/>
      <c r="E44" s="47"/>
      <c r="F44" s="88"/>
      <c r="G44" s="40"/>
      <c r="H44" s="60"/>
      <c r="J44" s="43"/>
      <c r="K44" s="44"/>
      <c r="L44" s="45"/>
    </row>
    <row r="45" spans="1:12" ht="2.25" hidden="1" customHeight="1">
      <c r="A45" s="12">
        <v>26</v>
      </c>
      <c r="B45" s="17" t="s">
        <v>144</v>
      </c>
      <c r="C45" s="35" t="s">
        <v>70</v>
      </c>
      <c r="D45" s="34" t="s">
        <v>117</v>
      </c>
      <c r="E45" s="40">
        <v>0</v>
      </c>
      <c r="F45" s="122">
        <v>1547.28</v>
      </c>
      <c r="G45" s="42">
        <f>E45/2</f>
        <v>0</v>
      </c>
      <c r="H45" s="60"/>
      <c r="J45" s="43"/>
      <c r="K45" s="44"/>
      <c r="L45" s="45"/>
    </row>
    <row r="46" spans="1:12" ht="16.5" hidden="1" customHeight="1">
      <c r="A46" s="12"/>
      <c r="B46" s="147" t="s">
        <v>59</v>
      </c>
      <c r="C46" s="136"/>
      <c r="D46" s="136"/>
      <c r="E46" s="120"/>
      <c r="F46" s="121"/>
      <c r="G46" s="121"/>
      <c r="H46" s="60"/>
      <c r="J46" s="43"/>
      <c r="K46" s="44"/>
      <c r="L46" s="45"/>
    </row>
    <row r="47" spans="1:12" ht="17.25" hidden="1" customHeight="1">
      <c r="A47" s="12">
        <v>27</v>
      </c>
      <c r="B47" s="17" t="s">
        <v>60</v>
      </c>
      <c r="C47" s="35" t="s">
        <v>70</v>
      </c>
      <c r="D47" s="78" t="s">
        <v>71</v>
      </c>
      <c r="E47" s="40">
        <v>0</v>
      </c>
      <c r="F47" s="122">
        <v>793.61</v>
      </c>
      <c r="G47" s="42">
        <f>E47/2</f>
        <v>0</v>
      </c>
      <c r="H47" s="60"/>
      <c r="J47" s="43"/>
      <c r="K47" s="44"/>
      <c r="L47" s="45"/>
    </row>
    <row r="48" spans="1:12" ht="15" hidden="1" customHeight="1">
      <c r="A48" s="12"/>
      <c r="B48" s="162" t="s">
        <v>61</v>
      </c>
      <c r="C48" s="35"/>
      <c r="D48" s="34"/>
      <c r="E48" s="34"/>
      <c r="F48" s="78"/>
      <c r="G48" s="40"/>
      <c r="H48" s="60"/>
      <c r="J48" s="43"/>
      <c r="K48" s="44"/>
      <c r="L48" s="45"/>
    </row>
    <row r="49" spans="1:12" ht="17.25" hidden="1" customHeight="1">
      <c r="A49" s="12">
        <v>28</v>
      </c>
      <c r="B49" s="17" t="s">
        <v>62</v>
      </c>
      <c r="C49" s="46" t="s">
        <v>39</v>
      </c>
      <c r="D49" s="8" t="s">
        <v>31</v>
      </c>
      <c r="E49" s="76">
        <v>0</v>
      </c>
      <c r="F49" s="119">
        <v>222.4</v>
      </c>
      <c r="G49" s="42">
        <f>E49/2</f>
        <v>0</v>
      </c>
      <c r="H49" s="60"/>
      <c r="J49" s="43"/>
      <c r="K49" s="44"/>
      <c r="L49" s="45"/>
    </row>
    <row r="50" spans="1:12" ht="15.75" hidden="1" customHeight="1">
      <c r="A50" s="16">
        <v>29</v>
      </c>
      <c r="B50" s="17" t="s">
        <v>63</v>
      </c>
      <c r="C50" s="46" t="s">
        <v>39</v>
      </c>
      <c r="D50" s="8" t="s">
        <v>31</v>
      </c>
      <c r="E50" s="76">
        <v>0</v>
      </c>
      <c r="F50" s="119">
        <v>76.25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6">
        <v>30</v>
      </c>
      <c r="B51" s="17" t="s">
        <v>64</v>
      </c>
      <c r="C51" s="46" t="s">
        <v>45</v>
      </c>
      <c r="D51" s="16" t="s">
        <v>71</v>
      </c>
      <c r="E51" s="76">
        <v>13.47</v>
      </c>
      <c r="F51" s="119">
        <v>212.15</v>
      </c>
      <c r="G51" s="40">
        <v>0</v>
      </c>
      <c r="H51" s="60"/>
      <c r="J51" s="43"/>
      <c r="K51" s="44"/>
      <c r="L51" s="45"/>
    </row>
    <row r="52" spans="1:12" ht="15.75" hidden="1" customHeight="1">
      <c r="A52" s="16">
        <v>31</v>
      </c>
      <c r="B52" s="17" t="s">
        <v>65</v>
      </c>
      <c r="C52" s="46" t="s">
        <v>72</v>
      </c>
      <c r="D52" s="16" t="s">
        <v>71</v>
      </c>
      <c r="E52" s="76">
        <v>1.35</v>
      </c>
      <c r="F52" s="119">
        <v>165.21</v>
      </c>
      <c r="G52" s="40">
        <v>0</v>
      </c>
      <c r="H52" s="60"/>
      <c r="J52" s="43"/>
      <c r="K52" s="44"/>
      <c r="L52" s="45"/>
    </row>
    <row r="53" spans="1:12" ht="16.5" hidden="1" customHeight="1">
      <c r="A53" s="16">
        <v>32</v>
      </c>
      <c r="B53" s="41" t="s">
        <v>66</v>
      </c>
      <c r="C53" s="46" t="s">
        <v>73</v>
      </c>
      <c r="D53" s="16" t="s">
        <v>71</v>
      </c>
      <c r="E53" s="76">
        <v>0</v>
      </c>
      <c r="F53" s="119">
        <v>2074.63</v>
      </c>
      <c r="G53" s="40">
        <v>0</v>
      </c>
      <c r="H53" s="60"/>
      <c r="J53" s="43"/>
      <c r="K53" s="44"/>
      <c r="L53" s="45"/>
    </row>
    <row r="54" spans="1:12" ht="16.5" hidden="1" customHeight="1">
      <c r="A54" s="16">
        <v>33</v>
      </c>
      <c r="B54" s="41" t="s">
        <v>82</v>
      </c>
      <c r="C54" s="46" t="s">
        <v>83</v>
      </c>
      <c r="D54" s="16" t="s">
        <v>71</v>
      </c>
      <c r="E54" s="173">
        <v>0</v>
      </c>
      <c r="F54" s="119">
        <v>49.88</v>
      </c>
      <c r="G54" s="40">
        <v>0</v>
      </c>
      <c r="H54" s="60"/>
      <c r="J54" s="43"/>
      <c r="K54" s="44"/>
      <c r="L54" s="45"/>
    </row>
    <row r="55" spans="1:12" ht="15" hidden="1" customHeight="1">
      <c r="A55" s="16">
        <v>34</v>
      </c>
      <c r="B55" s="126" t="s">
        <v>118</v>
      </c>
      <c r="C55" s="127" t="s">
        <v>42</v>
      </c>
      <c r="D55" s="125"/>
      <c r="E55" s="173"/>
      <c r="F55" s="119">
        <v>42.67</v>
      </c>
      <c r="G55" s="40">
        <v>0</v>
      </c>
      <c r="H55" s="60"/>
      <c r="J55" s="43"/>
      <c r="K55" s="44"/>
      <c r="L55" s="45"/>
    </row>
    <row r="56" spans="1:12" ht="15" hidden="1" customHeight="1">
      <c r="A56" s="16">
        <v>35</v>
      </c>
      <c r="B56" s="126" t="s">
        <v>119</v>
      </c>
      <c r="C56" s="127" t="s">
        <v>42</v>
      </c>
      <c r="D56" s="125"/>
      <c r="E56" s="173"/>
      <c r="F56" s="119">
        <v>39.81</v>
      </c>
      <c r="G56" s="40">
        <v>0</v>
      </c>
      <c r="H56" s="60"/>
      <c r="J56" s="43"/>
      <c r="K56" s="44"/>
      <c r="L56" s="45"/>
    </row>
    <row r="57" spans="1:12" ht="15.75" hidden="1" customHeight="1">
      <c r="A57" s="15"/>
      <c r="B57" s="432" t="s">
        <v>74</v>
      </c>
      <c r="C57" s="433"/>
      <c r="D57" s="433"/>
      <c r="E57" s="433"/>
      <c r="F57" s="434"/>
      <c r="G57" s="40"/>
      <c r="H57" s="60"/>
      <c r="J57" s="43"/>
      <c r="K57" s="44"/>
      <c r="L57" s="45"/>
    </row>
    <row r="58" spans="1:12" ht="32.25" hidden="1" customHeight="1">
      <c r="A58" s="16">
        <v>36</v>
      </c>
      <c r="B58" s="41" t="s">
        <v>67</v>
      </c>
      <c r="C58" s="46" t="s">
        <v>75</v>
      </c>
      <c r="D58" s="16" t="s">
        <v>71</v>
      </c>
      <c r="E58" s="76">
        <v>0</v>
      </c>
      <c r="F58" s="165">
        <v>3779.8</v>
      </c>
      <c r="G58" s="40">
        <v>0</v>
      </c>
      <c r="H58" s="60"/>
      <c r="J58" s="43"/>
      <c r="K58" s="44"/>
      <c r="L58" s="45"/>
    </row>
    <row r="59" spans="1:12" ht="15.75" hidden="1" customHeight="1">
      <c r="A59" s="16"/>
      <c r="B59" s="474" t="s">
        <v>120</v>
      </c>
      <c r="C59" s="475"/>
      <c r="D59" s="476"/>
      <c r="E59" s="40"/>
      <c r="F59" s="78"/>
      <c r="G59" s="40"/>
      <c r="H59" s="60"/>
      <c r="J59" s="43"/>
      <c r="K59" s="44"/>
      <c r="L59" s="45"/>
    </row>
    <row r="60" spans="1:12" ht="15.75" hidden="1" customHeight="1">
      <c r="A60" s="16">
        <v>37</v>
      </c>
      <c r="B60" s="129" t="s">
        <v>121</v>
      </c>
      <c r="C60" s="127" t="s">
        <v>123</v>
      </c>
      <c r="D60" s="16"/>
      <c r="E60" s="76"/>
      <c r="F60" s="119">
        <v>501.62</v>
      </c>
      <c r="G60" s="40">
        <v>0</v>
      </c>
      <c r="H60" s="60"/>
      <c r="J60" s="43"/>
      <c r="K60" s="44"/>
      <c r="L60" s="45"/>
    </row>
    <row r="61" spans="1:12" ht="17.25" hidden="1" customHeight="1">
      <c r="A61" s="16">
        <v>38</v>
      </c>
      <c r="B61" s="129" t="s">
        <v>122</v>
      </c>
      <c r="C61" s="127" t="s">
        <v>39</v>
      </c>
      <c r="D61" s="16"/>
      <c r="E61" s="76"/>
      <c r="F61" s="119">
        <v>852.99</v>
      </c>
      <c r="G61" s="40">
        <v>0</v>
      </c>
      <c r="H61" s="60"/>
      <c r="J61" s="43"/>
      <c r="K61" s="44"/>
      <c r="L61" s="45"/>
    </row>
    <row r="62" spans="1:12" ht="17.25" hidden="1" customHeight="1">
      <c r="A62" s="16"/>
      <c r="B62" s="163" t="s">
        <v>124</v>
      </c>
      <c r="C62" s="127"/>
      <c r="D62" s="16"/>
      <c r="E62" s="40"/>
      <c r="F62" s="122"/>
      <c r="G62" s="40"/>
      <c r="H62" s="60"/>
      <c r="J62" s="43"/>
      <c r="K62" s="44"/>
      <c r="L62" s="45"/>
    </row>
    <row r="63" spans="1:12" ht="18" hidden="1" customHeight="1">
      <c r="A63" s="16">
        <v>39</v>
      </c>
      <c r="B63" s="153" t="s">
        <v>125</v>
      </c>
      <c r="C63" s="164" t="s">
        <v>126</v>
      </c>
      <c r="D63" s="174"/>
      <c r="E63" s="40"/>
      <c r="F63" s="124">
        <v>2759.44</v>
      </c>
      <c r="G63" s="40">
        <v>0</v>
      </c>
      <c r="H63" s="60"/>
      <c r="I63" s="87"/>
      <c r="J63" s="43"/>
      <c r="K63" s="44"/>
      <c r="L63" s="45"/>
    </row>
    <row r="64" spans="1:12" ht="16.5" customHeight="1">
      <c r="A64" s="16"/>
      <c r="B64" s="432" t="s">
        <v>85</v>
      </c>
      <c r="C64" s="433"/>
      <c r="D64" s="433"/>
      <c r="E64" s="433"/>
      <c r="F64" s="433"/>
      <c r="G64" s="434"/>
      <c r="H64" s="60"/>
      <c r="J64" s="43"/>
      <c r="K64" s="44"/>
      <c r="L64" s="45"/>
    </row>
    <row r="65" spans="1:20" ht="15" customHeight="1">
      <c r="A65" s="16">
        <v>6</v>
      </c>
      <c r="B65" s="149" t="s">
        <v>133</v>
      </c>
      <c r="C65" s="35" t="s">
        <v>76</v>
      </c>
      <c r="D65" s="8" t="s">
        <v>77</v>
      </c>
      <c r="E65" s="34">
        <v>327.9</v>
      </c>
      <c r="F65" s="122">
        <v>2.1</v>
      </c>
      <c r="G65" s="30">
        <v>1896.72</v>
      </c>
      <c r="H65" s="60"/>
      <c r="J65" s="43"/>
      <c r="K65" s="44"/>
      <c r="L65" s="45"/>
    </row>
    <row r="66" spans="1:20" ht="30" customHeight="1">
      <c r="A66" s="16">
        <v>7</v>
      </c>
      <c r="B66" s="129" t="s">
        <v>127</v>
      </c>
      <c r="C66" s="35"/>
      <c r="D66" s="34"/>
      <c r="E66" s="34"/>
      <c r="F66" s="122">
        <v>1.63</v>
      </c>
      <c r="G66" s="30">
        <v>0</v>
      </c>
      <c r="H66" s="60"/>
      <c r="J66" s="43"/>
      <c r="K66" s="44"/>
      <c r="L66" s="45"/>
    </row>
    <row r="67" spans="1:20" ht="15" customHeight="1">
      <c r="A67" s="15"/>
      <c r="B67" s="135" t="s">
        <v>135</v>
      </c>
      <c r="C67" s="138"/>
      <c r="D67" s="34"/>
      <c r="E67" s="34"/>
      <c r="F67" s="40"/>
      <c r="G67" s="105">
        <f>SUM(G15+G16+G19+G20+G23+G65)</f>
        <v>7947.2400000000007</v>
      </c>
      <c r="H67" s="56">
        <f>G36+G37+G38+G39+G40+G41+G42+G43+G44+G45+G46+G47+G50+G52+G54+G55+G56+G57+G58+G61+G62+G63+G64+G67</f>
        <v>7947.2400000000007</v>
      </c>
      <c r="J67" s="43"/>
      <c r="K67" s="44"/>
      <c r="L67" s="45"/>
    </row>
    <row r="68" spans="1:20">
      <c r="A68" s="15"/>
      <c r="B68" s="486" t="s">
        <v>86</v>
      </c>
      <c r="C68" s="486"/>
      <c r="D68" s="486"/>
      <c r="E68" s="34"/>
      <c r="F68" s="78"/>
      <c r="G68" s="40"/>
      <c r="H68" s="57">
        <f>SUM(H18:H67)</f>
        <v>7947.2400000000007</v>
      </c>
      <c r="J68" s="61">
        <f>7273.39 -H68</f>
        <v>-673.85000000000036</v>
      </c>
    </row>
    <row r="69" spans="1:20">
      <c r="A69" s="82"/>
      <c r="B69" s="244" t="s">
        <v>68</v>
      </c>
      <c r="C69" s="36"/>
      <c r="D69" s="83"/>
      <c r="E69" s="140">
        <v>1</v>
      </c>
      <c r="F69" s="140"/>
      <c r="G69" s="295">
        <f>F69*E69</f>
        <v>0</v>
      </c>
      <c r="H69" s="57"/>
      <c r="J69" s="61"/>
    </row>
    <row r="70" spans="1:20">
      <c r="A70" s="16"/>
      <c r="B70" s="168" t="s">
        <v>128</v>
      </c>
      <c r="C70" s="8"/>
      <c r="D70" s="8"/>
      <c r="E70" s="141"/>
      <c r="F70" s="142"/>
      <c r="G70" s="39">
        <v>0</v>
      </c>
      <c r="H70" s="57"/>
      <c r="J70" s="61"/>
    </row>
    <row r="71" spans="1:20" ht="15.75">
      <c r="A71" s="48"/>
      <c r="B71" s="154" t="s">
        <v>69</v>
      </c>
      <c r="C71" s="120"/>
      <c r="D71" s="120"/>
      <c r="E71" s="120"/>
      <c r="F71" s="120"/>
      <c r="G71" s="143">
        <f>G67+G69</f>
        <v>7947.2400000000007</v>
      </c>
    </row>
    <row r="72" spans="1:20" ht="15.75" customHeight="1">
      <c r="A72" s="430" t="s">
        <v>169</v>
      </c>
      <c r="B72" s="430"/>
      <c r="C72" s="430"/>
      <c r="D72" s="430"/>
      <c r="E72" s="430"/>
      <c r="F72" s="430"/>
      <c r="G72" s="43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"/>
    </row>
    <row r="73" spans="1:20" ht="15.75" customHeight="1">
      <c r="A73" s="21" t="s">
        <v>7</v>
      </c>
      <c r="B73" s="452" t="s">
        <v>170</v>
      </c>
      <c r="C73" s="452"/>
      <c r="D73" s="452"/>
      <c r="E73" s="452"/>
      <c r="F73" s="452"/>
      <c r="G73" s="3"/>
      <c r="H73" s="66"/>
      <c r="I73" s="6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5.75">
      <c r="A74" s="106"/>
      <c r="B74" s="420" t="s">
        <v>8</v>
      </c>
      <c r="C74" s="420"/>
      <c r="D74" s="420"/>
      <c r="E74" s="420"/>
      <c r="F74" s="420"/>
      <c r="G74" s="5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</row>
    <row r="75" spans="1:20">
      <c r="A75" s="22"/>
      <c r="B75" s="22"/>
      <c r="C75" s="22"/>
      <c r="D75" s="22"/>
      <c r="E75" s="22"/>
      <c r="F75" s="22"/>
      <c r="G75" s="22"/>
      <c r="H75" s="5"/>
      <c r="I75" s="5"/>
      <c r="J75" s="5"/>
      <c r="K75" s="5"/>
      <c r="L75" s="5"/>
      <c r="M75" s="5"/>
      <c r="N75" s="5"/>
      <c r="O75" s="5"/>
      <c r="P75" s="422"/>
      <c r="Q75" s="422"/>
      <c r="R75" s="422"/>
      <c r="S75" s="422"/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0" ht="15.75">
      <c r="A77" s="441" t="s">
        <v>9</v>
      </c>
      <c r="B77" s="441"/>
      <c r="C77" s="441"/>
      <c r="D77" s="441"/>
      <c r="E77" s="441"/>
      <c r="F77" s="441"/>
      <c r="G77" s="441"/>
    </row>
    <row r="78" spans="1:20" ht="15.75">
      <c r="A78" s="441" t="s">
        <v>10</v>
      </c>
      <c r="B78" s="441"/>
      <c r="C78" s="441"/>
      <c r="D78" s="441"/>
      <c r="E78" s="441"/>
      <c r="F78" s="441"/>
      <c r="G78" s="441"/>
    </row>
    <row r="79" spans="1:20" ht="15.75">
      <c r="A79" s="430" t="s">
        <v>11</v>
      </c>
      <c r="B79" s="430"/>
      <c r="C79" s="430"/>
      <c r="D79" s="430"/>
      <c r="E79" s="430"/>
      <c r="F79" s="430"/>
      <c r="G79" s="430"/>
    </row>
    <row r="80" spans="1:20" ht="15.75">
      <c r="A80" s="23"/>
    </row>
    <row r="81" spans="1:7" ht="15.75">
      <c r="A81" s="442" t="s">
        <v>12</v>
      </c>
      <c r="B81" s="442"/>
      <c r="C81" s="442"/>
      <c r="D81" s="442"/>
      <c r="E81" s="442"/>
      <c r="F81" s="442"/>
      <c r="G81" s="442"/>
    </row>
    <row r="82" spans="1:7" ht="15.75">
      <c r="A82" s="4"/>
    </row>
    <row r="83" spans="1:7" ht="16.5" customHeight="1">
      <c r="A83" s="430" t="s">
        <v>13</v>
      </c>
      <c r="B83" s="430"/>
      <c r="C83" s="443" t="s">
        <v>149</v>
      </c>
      <c r="D83" s="443"/>
      <c r="E83" s="443"/>
      <c r="G83" s="63"/>
    </row>
    <row r="84" spans="1:7">
      <c r="A84" s="68"/>
      <c r="C84" s="420" t="s">
        <v>14</v>
      </c>
      <c r="D84" s="420"/>
      <c r="E84" s="420"/>
      <c r="G84" s="64" t="s">
        <v>15</v>
      </c>
    </row>
    <row r="85" spans="1:7" ht="15.75">
      <c r="A85" s="66"/>
      <c r="C85" s="24"/>
      <c r="D85" s="24"/>
      <c r="F85" s="24"/>
    </row>
    <row r="86" spans="1:7" ht="15.75">
      <c r="A86" s="430" t="s">
        <v>16</v>
      </c>
      <c r="B86" s="430"/>
      <c r="C86" s="421"/>
      <c r="D86" s="421"/>
      <c r="E86" s="421"/>
      <c r="G86" s="63"/>
    </row>
    <row r="87" spans="1:7">
      <c r="A87" s="68"/>
      <c r="C87" s="422" t="s">
        <v>14</v>
      </c>
      <c r="D87" s="422"/>
      <c r="E87" s="422"/>
      <c r="G87" s="64" t="s">
        <v>15</v>
      </c>
    </row>
    <row r="88" spans="1:7">
      <c r="A88" s="245"/>
      <c r="C88" s="245"/>
      <c r="D88" s="245"/>
      <c r="E88" s="245"/>
      <c r="G88" s="65"/>
    </row>
    <row r="89" spans="1:7">
      <c r="A89" s="245"/>
      <c r="C89" s="245"/>
      <c r="D89" s="245"/>
      <c r="E89" s="245"/>
      <c r="G89" s="65"/>
    </row>
    <row r="90" spans="1:7" ht="15.75">
      <c r="A90" s="4" t="s">
        <v>17</v>
      </c>
    </row>
    <row r="91" spans="1:7">
      <c r="A91" s="413" t="s">
        <v>18</v>
      </c>
      <c r="B91" s="413"/>
      <c r="C91" s="413"/>
      <c r="D91" s="413"/>
      <c r="E91" s="413"/>
      <c r="F91" s="413"/>
      <c r="G91" s="413"/>
    </row>
    <row r="92" spans="1:7" ht="47.25" customHeight="1">
      <c r="A92" s="465" t="s">
        <v>19</v>
      </c>
      <c r="B92" s="465"/>
      <c r="C92" s="465"/>
      <c r="D92" s="465"/>
      <c r="E92" s="465"/>
      <c r="F92" s="465"/>
      <c r="G92" s="465"/>
    </row>
    <row r="93" spans="1:7" ht="26.25" customHeight="1">
      <c r="A93" s="465" t="s">
        <v>20</v>
      </c>
      <c r="B93" s="465"/>
      <c r="C93" s="465"/>
      <c r="D93" s="465"/>
      <c r="E93" s="465"/>
      <c r="F93" s="465"/>
      <c r="G93" s="465"/>
    </row>
    <row r="94" spans="1:7" ht="28.5" customHeight="1">
      <c r="A94" s="414" t="s">
        <v>25</v>
      </c>
      <c r="B94" s="414"/>
      <c r="C94" s="414"/>
      <c r="D94" s="414"/>
      <c r="E94" s="414"/>
      <c r="F94" s="414"/>
      <c r="G94" s="414"/>
    </row>
    <row r="95" spans="1:7" ht="18.75" customHeight="1">
      <c r="A95" s="414" t="s">
        <v>24</v>
      </c>
      <c r="B95" s="414"/>
      <c r="C95" s="414"/>
      <c r="D95" s="414"/>
      <c r="E95" s="414"/>
      <c r="F95" s="414"/>
      <c r="G95" s="414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2:G71"/>
  <mergeCells count="34">
    <mergeCell ref="A2:G2"/>
    <mergeCell ref="B4:F4"/>
    <mergeCell ref="A6:G6"/>
    <mergeCell ref="A8:G8"/>
    <mergeCell ref="B74:F74"/>
    <mergeCell ref="A3:G3"/>
    <mergeCell ref="A9:G9"/>
    <mergeCell ref="A72:G72"/>
    <mergeCell ref="B17:G17"/>
    <mergeCell ref="B32:D32"/>
    <mergeCell ref="B59:D59"/>
    <mergeCell ref="B68:D68"/>
    <mergeCell ref="B73:F73"/>
    <mergeCell ref="B57:F57"/>
    <mergeCell ref="B43:D43"/>
    <mergeCell ref="B13:H13"/>
    <mergeCell ref="B14:H14"/>
    <mergeCell ref="C87:E87"/>
    <mergeCell ref="P75:S75"/>
    <mergeCell ref="A77:G77"/>
    <mergeCell ref="A78:G78"/>
    <mergeCell ref="A79:G79"/>
    <mergeCell ref="A81:G81"/>
    <mergeCell ref="A83:B83"/>
    <mergeCell ref="C83:E83"/>
    <mergeCell ref="C84:E84"/>
    <mergeCell ref="A86:B86"/>
    <mergeCell ref="C86:E86"/>
    <mergeCell ref="B64:G64"/>
    <mergeCell ref="A91:G91"/>
    <mergeCell ref="A92:G92"/>
    <mergeCell ref="A93:G93"/>
    <mergeCell ref="A94:G94"/>
    <mergeCell ref="A95:G95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1"/>
  <sheetViews>
    <sheetView view="pageLayout" topLeftCell="A7" zoomScale="78" zoomScalePageLayoutView="78" workbookViewId="0">
      <selection activeCell="C95" sqref="C95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2" ht="15.75">
      <c r="B1" s="70" t="s">
        <v>78</v>
      </c>
      <c r="G1" s="69"/>
      <c r="H1" s="3"/>
      <c r="I1" s="3"/>
      <c r="J1" s="3"/>
      <c r="K1" s="3"/>
      <c r="L1" s="53"/>
    </row>
    <row r="2" spans="1:12" ht="15.75">
      <c r="B2" s="71" t="s">
        <v>99</v>
      </c>
      <c r="H2" s="5"/>
      <c r="I2" s="5"/>
      <c r="J2" s="5"/>
      <c r="L2" s="422"/>
    </row>
    <row r="3" spans="1:12" ht="15.75">
      <c r="A3" s="435" t="s">
        <v>150</v>
      </c>
      <c r="B3" s="435"/>
      <c r="C3" s="435"/>
      <c r="D3" s="435"/>
      <c r="E3" s="435"/>
      <c r="F3" s="435"/>
      <c r="G3" s="435"/>
      <c r="H3" s="6"/>
      <c r="I3" s="6"/>
      <c r="J3" s="6"/>
      <c r="L3" s="422"/>
    </row>
    <row r="4" spans="1:12" ht="32.25" customHeight="1">
      <c r="A4" s="436" t="s">
        <v>159</v>
      </c>
      <c r="B4" s="436"/>
      <c r="C4" s="436"/>
      <c r="D4" s="436"/>
      <c r="E4" s="436"/>
      <c r="F4" s="436"/>
      <c r="G4" s="436"/>
      <c r="H4" s="3"/>
      <c r="I4" s="3"/>
      <c r="J4" s="3"/>
      <c r="K4" s="3"/>
      <c r="L4" s="53"/>
    </row>
    <row r="5" spans="1:12" ht="15.75">
      <c r="A5" s="2"/>
      <c r="B5" s="435" t="s">
        <v>151</v>
      </c>
      <c r="C5" s="435"/>
      <c r="D5" s="435"/>
      <c r="E5" s="435"/>
      <c r="F5" s="435"/>
      <c r="I5" s="5"/>
      <c r="J5" s="5"/>
      <c r="K5" s="50"/>
    </row>
    <row r="6" spans="1:12" ht="15.75">
      <c r="A6" s="2"/>
      <c r="B6" s="62"/>
      <c r="C6" s="62"/>
      <c r="D6" s="62"/>
      <c r="E6" s="62"/>
      <c r="F6" s="62"/>
      <c r="G6" s="84">
        <v>42580</v>
      </c>
      <c r="H6" s="2"/>
      <c r="I6" s="2"/>
      <c r="J6" s="2"/>
      <c r="K6" s="2"/>
    </row>
    <row r="7" spans="1:12" ht="15.75">
      <c r="B7" s="67"/>
      <c r="C7" s="67"/>
      <c r="D7" s="67"/>
      <c r="E7" s="3"/>
      <c r="F7" s="3"/>
    </row>
    <row r="8" spans="1:12" ht="81.75" customHeight="1">
      <c r="A8" s="429" t="s">
        <v>190</v>
      </c>
      <c r="B8" s="429"/>
      <c r="C8" s="429"/>
      <c r="D8" s="429"/>
      <c r="E8" s="429"/>
      <c r="F8" s="429"/>
      <c r="G8" s="429"/>
      <c r="H8" s="2"/>
      <c r="I8" s="2"/>
      <c r="J8" s="2"/>
      <c r="K8" s="2"/>
    </row>
    <row r="9" spans="1:12" ht="15.75">
      <c r="A9" s="4"/>
      <c r="H9" s="2"/>
      <c r="I9" s="2"/>
      <c r="J9" s="2"/>
      <c r="K9" s="2"/>
    </row>
    <row r="10" spans="1:12" ht="45.75" customHeight="1">
      <c r="A10" s="437" t="s">
        <v>166</v>
      </c>
      <c r="B10" s="437"/>
      <c r="C10" s="437"/>
      <c r="D10" s="437"/>
      <c r="E10" s="437"/>
      <c r="F10" s="437"/>
      <c r="G10" s="437"/>
      <c r="H10" s="2"/>
      <c r="I10" s="2"/>
      <c r="J10" s="2"/>
      <c r="K10" s="2"/>
    </row>
    <row r="11" spans="1:12" ht="15.75" hidden="1">
      <c r="A11" s="453"/>
      <c r="B11" s="453"/>
      <c r="C11" s="453"/>
      <c r="D11" s="453"/>
      <c r="E11" s="453"/>
      <c r="F11" s="453"/>
      <c r="G11" s="453"/>
      <c r="H11" s="7"/>
      <c r="I11" s="7"/>
      <c r="J11" s="7"/>
      <c r="K11" s="7"/>
    </row>
    <row r="12" spans="1:12" ht="15.75">
      <c r="A12" s="4"/>
    </row>
    <row r="13" spans="1:12" ht="54.7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2" ht="15" customHeight="1">
      <c r="A15" s="446" t="s">
        <v>84</v>
      </c>
      <c r="B15" s="447"/>
      <c r="C15" s="447"/>
      <c r="D15" s="447"/>
      <c r="E15" s="447"/>
      <c r="F15" s="447"/>
      <c r="G15" s="448"/>
      <c r="H15" s="11"/>
      <c r="I15" s="11"/>
      <c r="J15" s="11"/>
      <c r="K15" s="11"/>
    </row>
    <row r="16" spans="1:12" ht="15.75">
      <c r="A16" s="446" t="s">
        <v>5</v>
      </c>
      <c r="B16" s="447"/>
      <c r="C16" s="447"/>
      <c r="D16" s="447"/>
      <c r="E16" s="447"/>
      <c r="F16" s="447"/>
      <c r="G16" s="448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15.7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446" t="s">
        <v>191</v>
      </c>
      <c r="B19" s="447"/>
      <c r="C19" s="447"/>
      <c r="D19" s="447"/>
      <c r="E19" s="447"/>
      <c r="F19" s="447"/>
      <c r="G19" s="448"/>
      <c r="H19" s="55"/>
      <c r="I19" s="11"/>
      <c r="J19" s="11"/>
      <c r="K19" s="11"/>
    </row>
    <row r="20" spans="1:11" ht="15" customHeight="1">
      <c r="A20" s="184"/>
      <c r="B20" s="274" t="s">
        <v>36</v>
      </c>
      <c r="C20" s="275"/>
      <c r="D20" s="275"/>
      <c r="E20" s="275"/>
      <c r="F20" s="276"/>
      <c r="G20" s="190"/>
      <c r="H20" s="11"/>
      <c r="I20" s="11"/>
      <c r="J20" s="11"/>
      <c r="K20" s="85"/>
    </row>
    <row r="21" spans="1:11" ht="16.5" customHeight="1">
      <c r="A21" s="184">
        <v>3</v>
      </c>
      <c r="B21" s="194" t="s">
        <v>100</v>
      </c>
      <c r="C21" s="195" t="s">
        <v>37</v>
      </c>
      <c r="D21" s="187" t="s">
        <v>204</v>
      </c>
      <c r="E21" s="196">
        <v>2.31</v>
      </c>
      <c r="F21" s="189">
        <v>155.88999999999999</v>
      </c>
      <c r="G21" s="197">
        <v>187.63</v>
      </c>
      <c r="H21" s="11"/>
      <c r="I21" s="11"/>
      <c r="J21" s="11"/>
      <c r="K21" s="11"/>
    </row>
    <row r="22" spans="1:11" ht="33" customHeight="1">
      <c r="A22" s="184">
        <v>4</v>
      </c>
      <c r="B22" s="201" t="s">
        <v>216</v>
      </c>
      <c r="C22" s="195" t="s">
        <v>37</v>
      </c>
      <c r="D22" s="187" t="s">
        <v>205</v>
      </c>
      <c r="E22" s="197">
        <f>0.0024*3*4.5</f>
        <v>3.2399999999999998E-2</v>
      </c>
      <c r="F22" s="189">
        <v>258.63</v>
      </c>
      <c r="G22" s="190">
        <v>836.01</v>
      </c>
      <c r="H22" s="11"/>
      <c r="I22" s="11"/>
      <c r="J22" s="11"/>
      <c r="K22" s="11"/>
    </row>
    <row r="23" spans="1:11" ht="3.75" hidden="1" customHeight="1">
      <c r="A23" s="184">
        <v>5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11"/>
      <c r="I23" s="11"/>
      <c r="J23" s="11"/>
      <c r="K23" s="11"/>
    </row>
    <row r="24" spans="1:11" ht="15" hidden="1" customHeight="1">
      <c r="A24" s="184">
        <v>6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11"/>
      <c r="I24" s="11"/>
      <c r="J24" s="11"/>
      <c r="K24" s="11"/>
    </row>
    <row r="25" spans="1:11" ht="32.25" customHeight="1">
      <c r="A25" s="184">
        <v>5</v>
      </c>
      <c r="B25" s="201" t="s">
        <v>140</v>
      </c>
      <c r="C25" s="195" t="s">
        <v>39</v>
      </c>
      <c r="D25" s="187" t="s">
        <v>206</v>
      </c>
      <c r="E25" s="197">
        <v>3.75</v>
      </c>
      <c r="F25" s="189">
        <v>56.69</v>
      </c>
      <c r="G25" s="197">
        <v>488.16</v>
      </c>
      <c r="H25" s="11"/>
      <c r="I25" s="11"/>
      <c r="J25" s="11"/>
      <c r="K25" s="11"/>
    </row>
    <row r="26" spans="1:11" ht="18" customHeight="1">
      <c r="A26" s="187">
        <v>6</v>
      </c>
      <c r="B26" s="198" t="s">
        <v>104</v>
      </c>
      <c r="C26" s="199" t="s">
        <v>42</v>
      </c>
      <c r="D26" s="202" t="s">
        <v>29</v>
      </c>
      <c r="E26" s="197">
        <v>0</v>
      </c>
      <c r="F26" s="189">
        <v>147.03</v>
      </c>
      <c r="G26" s="197">
        <v>447.22</v>
      </c>
      <c r="H26" s="11"/>
      <c r="I26" s="11"/>
      <c r="J26" s="11"/>
      <c r="K26" s="11"/>
    </row>
    <row r="27" spans="1:11" ht="31.5" hidden="1">
      <c r="A27" s="187">
        <v>8</v>
      </c>
      <c r="B27" s="198" t="s">
        <v>106</v>
      </c>
      <c r="C27" s="270" t="s">
        <v>41</v>
      </c>
      <c r="D27" s="202" t="s">
        <v>31</v>
      </c>
      <c r="E27" s="197"/>
      <c r="F27" s="189">
        <v>1136.33</v>
      </c>
      <c r="G27" s="197">
        <v>0</v>
      </c>
      <c r="H27" s="11"/>
      <c r="I27" s="11"/>
      <c r="J27" s="11"/>
      <c r="K27" s="11"/>
    </row>
    <row r="28" spans="1:11" ht="0.75" customHeight="1">
      <c r="A28" s="184"/>
      <c r="B28" s="271" t="s">
        <v>6</v>
      </c>
      <c r="C28" s="203"/>
      <c r="D28" s="272"/>
      <c r="E28" s="197"/>
      <c r="F28" s="196"/>
      <c r="G28" s="190"/>
      <c r="H28" s="11"/>
      <c r="I28" s="11"/>
      <c r="J28" s="11"/>
      <c r="K28" s="11"/>
    </row>
    <row r="29" spans="1:11" ht="16.5" hidden="1" customHeight="1">
      <c r="A29" s="204">
        <v>9</v>
      </c>
      <c r="B29" s="201" t="s">
        <v>32</v>
      </c>
      <c r="C29" s="195" t="s">
        <v>41</v>
      </c>
      <c r="D29" s="187" t="s">
        <v>31</v>
      </c>
      <c r="E29" s="197">
        <v>0</v>
      </c>
      <c r="F29" s="189">
        <v>1527.22</v>
      </c>
      <c r="G29" s="197">
        <v>0</v>
      </c>
      <c r="H29" s="11"/>
      <c r="I29" s="11"/>
      <c r="J29" s="11"/>
      <c r="K29" s="11"/>
    </row>
    <row r="30" spans="1:11" ht="16.5" hidden="1" customHeight="1">
      <c r="A30" s="204">
        <v>10</v>
      </c>
      <c r="B30" s="201" t="s">
        <v>108</v>
      </c>
      <c r="C30" s="195" t="s">
        <v>37</v>
      </c>
      <c r="D30" s="205" t="s">
        <v>109</v>
      </c>
      <c r="E30" s="197">
        <v>0</v>
      </c>
      <c r="F30" s="206">
        <v>2102.71</v>
      </c>
      <c r="G30" s="197">
        <v>0</v>
      </c>
      <c r="H30" s="11"/>
      <c r="I30" s="11"/>
      <c r="J30" s="11"/>
      <c r="K30" s="11"/>
    </row>
    <row r="31" spans="1:11" ht="31.5" hidden="1">
      <c r="A31" s="204">
        <v>11</v>
      </c>
      <c r="B31" s="198" t="s">
        <v>110</v>
      </c>
      <c r="C31" s="195" t="s">
        <v>37</v>
      </c>
      <c r="D31" s="202" t="s">
        <v>111</v>
      </c>
      <c r="E31" s="197">
        <v>0</v>
      </c>
      <c r="F31" s="189">
        <v>350.75</v>
      </c>
      <c r="G31" s="197">
        <v>0</v>
      </c>
      <c r="H31" s="11"/>
      <c r="I31" s="11"/>
      <c r="J31" s="11"/>
      <c r="K31" s="11"/>
    </row>
    <row r="32" spans="1:11" ht="63" hidden="1">
      <c r="A32" s="204">
        <v>12</v>
      </c>
      <c r="B32" s="198" t="s">
        <v>112</v>
      </c>
      <c r="C32" s="195" t="s">
        <v>37</v>
      </c>
      <c r="D32" s="202" t="s">
        <v>111</v>
      </c>
      <c r="E32" s="197">
        <v>0</v>
      </c>
      <c r="F32" s="189">
        <v>5803.28</v>
      </c>
      <c r="G32" s="197">
        <v>0</v>
      </c>
      <c r="H32" s="11"/>
      <c r="I32" s="11"/>
      <c r="J32" s="11"/>
      <c r="K32" s="11"/>
    </row>
    <row r="33" spans="1:12" ht="13.5" hidden="1" customHeight="1">
      <c r="A33" s="204">
        <v>13</v>
      </c>
      <c r="B33" s="194" t="s">
        <v>113</v>
      </c>
      <c r="C33" s="186" t="s">
        <v>37</v>
      </c>
      <c r="D33" s="202" t="s">
        <v>114</v>
      </c>
      <c r="E33" s="197">
        <v>0</v>
      </c>
      <c r="F33" s="189">
        <v>428.7</v>
      </c>
      <c r="G33" s="197">
        <v>0</v>
      </c>
      <c r="H33" s="11"/>
      <c r="I33" s="11"/>
      <c r="J33" s="11"/>
      <c r="K33" s="11"/>
    </row>
    <row r="34" spans="1:12" ht="14.25" hidden="1" customHeight="1">
      <c r="A34" s="204">
        <v>14</v>
      </c>
      <c r="B34" s="207" t="s">
        <v>115</v>
      </c>
      <c r="C34" s="186" t="s">
        <v>42</v>
      </c>
      <c r="D34" s="194"/>
      <c r="E34" s="197">
        <v>0</v>
      </c>
      <c r="F34" s="206">
        <v>798</v>
      </c>
      <c r="G34" s="197">
        <v>0</v>
      </c>
      <c r="H34" s="11"/>
      <c r="I34" s="11"/>
      <c r="J34" s="11"/>
      <c r="K34" s="11"/>
    </row>
    <row r="35" spans="1:12" ht="15" hidden="1" customHeight="1">
      <c r="A35" s="454" t="s">
        <v>95</v>
      </c>
      <c r="B35" s="454"/>
      <c r="C35" s="454"/>
      <c r="D35" s="454"/>
      <c r="E35" s="454"/>
      <c r="F35" s="454"/>
      <c r="G35" s="455"/>
      <c r="H35" s="11"/>
      <c r="I35" s="11"/>
      <c r="J35" s="11"/>
      <c r="K35" s="11"/>
    </row>
    <row r="36" spans="1:12" ht="29.25" hidden="1" customHeight="1">
      <c r="A36" s="184">
        <v>15</v>
      </c>
      <c r="B36" s="201" t="s">
        <v>43</v>
      </c>
      <c r="C36" s="195" t="s">
        <v>37</v>
      </c>
      <c r="D36" s="187" t="s">
        <v>88</v>
      </c>
      <c r="E36" s="190">
        <v>0.42</v>
      </c>
      <c r="F36" s="208">
        <v>809.74</v>
      </c>
      <c r="G36" s="209">
        <v>0</v>
      </c>
      <c r="H36" s="14"/>
      <c r="I36" s="11"/>
    </row>
    <row r="37" spans="1:12" ht="29.25" hidden="1" customHeight="1">
      <c r="A37" s="184">
        <v>16</v>
      </c>
      <c r="B37" s="201" t="s">
        <v>44</v>
      </c>
      <c r="C37" s="195" t="s">
        <v>45</v>
      </c>
      <c r="D37" s="187" t="s">
        <v>88</v>
      </c>
      <c r="E37" s="190">
        <v>1.35</v>
      </c>
      <c r="F37" s="208">
        <v>72.81</v>
      </c>
      <c r="G37" s="209">
        <v>0</v>
      </c>
    </row>
    <row r="38" spans="1:12" ht="29.25" hidden="1" customHeight="1">
      <c r="A38" s="184">
        <v>17</v>
      </c>
      <c r="B38" s="201" t="s">
        <v>46</v>
      </c>
      <c r="C38" s="195" t="s">
        <v>37</v>
      </c>
      <c r="D38" s="187" t="s">
        <v>88</v>
      </c>
      <c r="E38" s="190">
        <v>0.03</v>
      </c>
      <c r="F38" s="208">
        <v>579.48</v>
      </c>
      <c r="G38" s="209">
        <v>0</v>
      </c>
    </row>
    <row r="39" spans="1:12" ht="29.25" hidden="1" customHeight="1">
      <c r="A39" s="184">
        <v>18</v>
      </c>
      <c r="B39" s="201" t="s">
        <v>47</v>
      </c>
      <c r="C39" s="195" t="s">
        <v>37</v>
      </c>
      <c r="D39" s="187" t="s">
        <v>88</v>
      </c>
      <c r="E39" s="190">
        <v>0.33</v>
      </c>
      <c r="F39" s="208">
        <v>579.48</v>
      </c>
      <c r="G39" s="209">
        <v>0</v>
      </c>
    </row>
    <row r="40" spans="1:12" ht="27.75" hidden="1" customHeight="1">
      <c r="A40" s="184">
        <v>19</v>
      </c>
      <c r="B40" s="201" t="s">
        <v>148</v>
      </c>
      <c r="C40" s="195" t="s">
        <v>37</v>
      </c>
      <c r="D40" s="187" t="s">
        <v>88</v>
      </c>
      <c r="E40" s="190">
        <v>0.22</v>
      </c>
      <c r="F40" s="208">
        <v>1213.55</v>
      </c>
      <c r="G40" s="197">
        <v>0</v>
      </c>
    </row>
    <row r="41" spans="1:12" ht="30" hidden="1" customHeight="1">
      <c r="A41" s="184">
        <v>20</v>
      </c>
      <c r="B41" s="201" t="s">
        <v>49</v>
      </c>
      <c r="C41" s="195" t="s">
        <v>37</v>
      </c>
      <c r="D41" s="187" t="s">
        <v>88</v>
      </c>
      <c r="E41" s="190">
        <v>0.22</v>
      </c>
      <c r="F41" s="208">
        <v>1213.55</v>
      </c>
      <c r="G41" s="209">
        <v>0</v>
      </c>
    </row>
    <row r="42" spans="1:12" ht="27.75" hidden="1" customHeight="1">
      <c r="A42" s="184">
        <v>21</v>
      </c>
      <c r="B42" s="201" t="s">
        <v>50</v>
      </c>
      <c r="C42" s="195" t="s">
        <v>51</v>
      </c>
      <c r="D42" s="187" t="s">
        <v>88</v>
      </c>
      <c r="E42" s="190">
        <v>0.02</v>
      </c>
      <c r="F42" s="208">
        <v>2730.49</v>
      </c>
      <c r="G42" s="209">
        <v>0</v>
      </c>
    </row>
    <row r="43" spans="1:12" ht="27" hidden="1" customHeight="1">
      <c r="A43" s="184">
        <v>22</v>
      </c>
      <c r="B43" s="201" t="s">
        <v>52</v>
      </c>
      <c r="C43" s="195" t="s">
        <v>53</v>
      </c>
      <c r="D43" s="187" t="s">
        <v>88</v>
      </c>
      <c r="E43" s="190">
        <v>0.01</v>
      </c>
      <c r="F43" s="208">
        <v>5652.13</v>
      </c>
      <c r="G43" s="209">
        <v>0</v>
      </c>
    </row>
    <row r="44" spans="1:12" ht="17.25" hidden="1" customHeight="1">
      <c r="A44" s="184">
        <v>23</v>
      </c>
      <c r="B44" s="201" t="s">
        <v>54</v>
      </c>
      <c r="C44" s="195" t="s">
        <v>39</v>
      </c>
      <c r="D44" s="202" t="s">
        <v>116</v>
      </c>
      <c r="E44" s="190">
        <v>8</v>
      </c>
      <c r="F44" s="210">
        <v>141.12</v>
      </c>
      <c r="G44" s="197">
        <v>0</v>
      </c>
      <c r="J44" s="43"/>
      <c r="K44" s="44"/>
      <c r="L44" s="45"/>
    </row>
    <row r="45" spans="1:12" ht="15.75" hidden="1" customHeight="1">
      <c r="A45" s="184">
        <v>24</v>
      </c>
      <c r="B45" s="201" t="s">
        <v>56</v>
      </c>
      <c r="C45" s="195" t="s">
        <v>39</v>
      </c>
      <c r="D45" s="202" t="s">
        <v>116</v>
      </c>
      <c r="E45" s="190">
        <v>16</v>
      </c>
      <c r="F45" s="210">
        <v>65.67</v>
      </c>
      <c r="G45" s="197">
        <v>0</v>
      </c>
      <c r="J45" s="43"/>
      <c r="K45" s="44"/>
      <c r="L45" s="45"/>
    </row>
    <row r="46" spans="1:12" ht="14.25" hidden="1" customHeight="1">
      <c r="A46" s="191"/>
      <c r="B46" s="462" t="s">
        <v>89</v>
      </c>
      <c r="C46" s="454"/>
      <c r="D46" s="454"/>
      <c r="E46" s="454"/>
      <c r="F46" s="455"/>
      <c r="G46" s="190"/>
      <c r="J46" s="43"/>
      <c r="K46" s="44"/>
      <c r="L46" s="45"/>
    </row>
    <row r="47" spans="1:12" ht="0.75" hidden="1" customHeight="1">
      <c r="A47" s="191"/>
      <c r="B47" s="255" t="s">
        <v>58</v>
      </c>
      <c r="C47" s="195"/>
      <c r="D47" s="212"/>
      <c r="E47" s="212"/>
      <c r="F47" s="213"/>
      <c r="G47" s="190"/>
      <c r="J47" s="43"/>
      <c r="K47" s="44"/>
      <c r="L47" s="45"/>
    </row>
    <row r="48" spans="1:12" ht="39.75" hidden="1" customHeight="1">
      <c r="A48" s="184">
        <v>25</v>
      </c>
      <c r="B48" s="201" t="s">
        <v>144</v>
      </c>
      <c r="C48" s="195" t="s">
        <v>70</v>
      </c>
      <c r="D48" s="193" t="s">
        <v>117</v>
      </c>
      <c r="E48" s="190">
        <v>0</v>
      </c>
      <c r="F48" s="208">
        <v>1547.28</v>
      </c>
      <c r="G48" s="209">
        <v>0</v>
      </c>
      <c r="J48" s="43"/>
      <c r="K48" s="44"/>
      <c r="L48" s="45"/>
    </row>
    <row r="49" spans="1:12" ht="30" hidden="1" customHeight="1">
      <c r="A49" s="184">
        <v>26</v>
      </c>
      <c r="B49" s="198" t="s">
        <v>131</v>
      </c>
      <c r="C49" s="195" t="s">
        <v>70</v>
      </c>
      <c r="D49" s="193" t="s">
        <v>132</v>
      </c>
      <c r="E49" s="190"/>
      <c r="F49" s="208">
        <v>1547.28</v>
      </c>
      <c r="G49" s="209">
        <v>0</v>
      </c>
      <c r="J49" s="43"/>
      <c r="K49" s="44"/>
      <c r="L49" s="45"/>
    </row>
    <row r="50" spans="1:12" ht="18" hidden="1" customHeight="1">
      <c r="A50" s="184"/>
      <c r="B50" s="462" t="s">
        <v>59</v>
      </c>
      <c r="C50" s="454"/>
      <c r="D50" s="454"/>
      <c r="E50" s="454"/>
      <c r="F50" s="455"/>
      <c r="G50" s="215"/>
      <c r="J50" s="43"/>
      <c r="K50" s="44"/>
      <c r="L50" s="45"/>
    </row>
    <row r="51" spans="1:12" ht="17.25" hidden="1" customHeight="1">
      <c r="A51" s="184">
        <v>27</v>
      </c>
      <c r="B51" s="201" t="s">
        <v>60</v>
      </c>
      <c r="C51" s="195" t="s">
        <v>70</v>
      </c>
      <c r="D51" s="187" t="s">
        <v>71</v>
      </c>
      <c r="E51" s="190">
        <v>0</v>
      </c>
      <c r="F51" s="208">
        <v>793.61</v>
      </c>
      <c r="G51" s="209">
        <f>E51/2</f>
        <v>0</v>
      </c>
      <c r="J51" s="43"/>
      <c r="K51" s="44"/>
      <c r="L51" s="45"/>
    </row>
    <row r="52" spans="1:12" ht="17.25" hidden="1" customHeight="1">
      <c r="A52" s="184"/>
      <c r="B52" s="211" t="s">
        <v>61</v>
      </c>
      <c r="C52" s="195"/>
      <c r="D52" s="193"/>
      <c r="E52" s="193"/>
      <c r="F52" s="187"/>
      <c r="G52" s="190"/>
      <c r="J52" s="43"/>
      <c r="K52" s="44"/>
      <c r="L52" s="45"/>
    </row>
    <row r="53" spans="1:12" ht="15.75" hidden="1" customHeight="1">
      <c r="A53" s="184">
        <v>28</v>
      </c>
      <c r="B53" s="201" t="s">
        <v>62</v>
      </c>
      <c r="C53" s="195" t="s">
        <v>39</v>
      </c>
      <c r="D53" s="193" t="s">
        <v>31</v>
      </c>
      <c r="E53" s="190">
        <v>0</v>
      </c>
      <c r="F53" s="208">
        <v>222.4</v>
      </c>
      <c r="G53" s="209">
        <v>0</v>
      </c>
      <c r="J53" s="43"/>
      <c r="K53" s="44"/>
      <c r="L53" s="45"/>
    </row>
    <row r="54" spans="1:12" ht="16.5" hidden="1" customHeight="1">
      <c r="A54" s="187">
        <v>29</v>
      </c>
      <c r="B54" s="201" t="s">
        <v>63</v>
      </c>
      <c r="C54" s="195" t="s">
        <v>39</v>
      </c>
      <c r="D54" s="193" t="s">
        <v>31</v>
      </c>
      <c r="E54" s="190">
        <v>0</v>
      </c>
      <c r="F54" s="208">
        <v>76.25</v>
      </c>
      <c r="G54" s="209">
        <f>E54/2</f>
        <v>0</v>
      </c>
      <c r="J54" s="43"/>
      <c r="K54" s="44"/>
      <c r="L54" s="45"/>
    </row>
    <row r="55" spans="1:12" ht="16.5" hidden="1" customHeight="1">
      <c r="A55" s="187">
        <v>30</v>
      </c>
      <c r="B55" s="201" t="s">
        <v>64</v>
      </c>
      <c r="C55" s="195" t="s">
        <v>45</v>
      </c>
      <c r="D55" s="187" t="s">
        <v>71</v>
      </c>
      <c r="E55" s="190">
        <v>13.47</v>
      </c>
      <c r="F55" s="208">
        <v>212.15</v>
      </c>
      <c r="G55" s="190">
        <v>0</v>
      </c>
      <c r="J55" s="43"/>
      <c r="K55" s="44"/>
      <c r="L55" s="45"/>
    </row>
    <row r="56" spans="1:12" ht="15" hidden="1" customHeight="1">
      <c r="A56" s="187">
        <v>31</v>
      </c>
      <c r="B56" s="201" t="s">
        <v>65</v>
      </c>
      <c r="C56" s="195" t="s">
        <v>72</v>
      </c>
      <c r="D56" s="187" t="s">
        <v>71</v>
      </c>
      <c r="E56" s="190">
        <v>1.35</v>
      </c>
      <c r="F56" s="208">
        <v>165.21</v>
      </c>
      <c r="G56" s="190">
        <v>0</v>
      </c>
      <c r="J56" s="43"/>
      <c r="K56" s="44"/>
      <c r="L56" s="45"/>
    </row>
    <row r="57" spans="1:12" ht="15.75" hidden="1" customHeight="1">
      <c r="A57" s="187">
        <v>32</v>
      </c>
      <c r="B57" s="194" t="s">
        <v>66</v>
      </c>
      <c r="C57" s="195" t="s">
        <v>73</v>
      </c>
      <c r="D57" s="187" t="s">
        <v>71</v>
      </c>
      <c r="E57" s="190">
        <v>0</v>
      </c>
      <c r="F57" s="208">
        <v>2074.63</v>
      </c>
      <c r="G57" s="190">
        <v>0</v>
      </c>
      <c r="J57" s="43"/>
      <c r="K57" s="44"/>
      <c r="L57" s="45"/>
    </row>
    <row r="58" spans="1:12" ht="15.75" hidden="1" customHeight="1">
      <c r="A58" s="187">
        <v>33</v>
      </c>
      <c r="B58" s="194" t="s">
        <v>82</v>
      </c>
      <c r="C58" s="195" t="s">
        <v>83</v>
      </c>
      <c r="D58" s="187" t="s">
        <v>71</v>
      </c>
      <c r="E58" s="217">
        <v>0</v>
      </c>
      <c r="F58" s="208">
        <v>49.88</v>
      </c>
      <c r="G58" s="190">
        <v>0</v>
      </c>
      <c r="J58" s="43"/>
      <c r="K58" s="44"/>
      <c r="L58" s="45"/>
    </row>
    <row r="59" spans="1:12" ht="15.75" hidden="1" customHeight="1">
      <c r="A59" s="187">
        <v>34</v>
      </c>
      <c r="B59" s="218" t="s">
        <v>118</v>
      </c>
      <c r="C59" s="219" t="s">
        <v>42</v>
      </c>
      <c r="D59" s="220"/>
      <c r="E59" s="217"/>
      <c r="F59" s="208">
        <v>42.67</v>
      </c>
      <c r="G59" s="190">
        <v>0</v>
      </c>
      <c r="J59" s="43"/>
      <c r="K59" s="44"/>
      <c r="L59" s="45"/>
    </row>
    <row r="60" spans="1:12" ht="25.5" hidden="1" customHeight="1">
      <c r="A60" s="187">
        <v>35</v>
      </c>
      <c r="B60" s="218" t="s">
        <v>119</v>
      </c>
      <c r="C60" s="219" t="s">
        <v>42</v>
      </c>
      <c r="D60" s="220"/>
      <c r="E60" s="217"/>
      <c r="F60" s="208">
        <v>39.81</v>
      </c>
      <c r="G60" s="190">
        <v>0</v>
      </c>
      <c r="J60" s="43"/>
      <c r="K60" s="44"/>
      <c r="L60" s="45"/>
    </row>
    <row r="61" spans="1:12" ht="15.75" hidden="1" customHeight="1">
      <c r="A61" s="191"/>
      <c r="B61" s="446" t="s">
        <v>74</v>
      </c>
      <c r="C61" s="447"/>
      <c r="D61" s="447"/>
      <c r="E61" s="447"/>
      <c r="F61" s="448"/>
      <c r="G61" s="190"/>
      <c r="J61" s="43"/>
      <c r="K61" s="44"/>
      <c r="L61" s="45"/>
    </row>
    <row r="62" spans="1:12" ht="29.25" hidden="1" customHeight="1">
      <c r="A62" s="187">
        <v>36</v>
      </c>
      <c r="B62" s="201" t="s">
        <v>67</v>
      </c>
      <c r="C62" s="195" t="s">
        <v>75</v>
      </c>
      <c r="D62" s="187" t="s">
        <v>71</v>
      </c>
      <c r="E62" s="190">
        <v>0</v>
      </c>
      <c r="F62" s="221">
        <v>3779.8</v>
      </c>
      <c r="G62" s="190">
        <v>0</v>
      </c>
      <c r="J62" s="43"/>
      <c r="K62" s="44"/>
      <c r="L62" s="45"/>
    </row>
    <row r="63" spans="1:12" ht="14.25" customHeight="1">
      <c r="A63" s="187"/>
      <c r="B63" s="248" t="s">
        <v>120</v>
      </c>
      <c r="C63" s="249"/>
      <c r="D63" s="250"/>
      <c r="E63" s="190"/>
      <c r="F63" s="187"/>
      <c r="G63" s="190"/>
      <c r="J63" s="43"/>
      <c r="K63" s="44"/>
      <c r="L63" s="45"/>
    </row>
    <row r="64" spans="1:12" ht="17.25" customHeight="1">
      <c r="A64" s="187">
        <v>7</v>
      </c>
      <c r="B64" s="222" t="s">
        <v>121</v>
      </c>
      <c r="C64" s="219" t="s">
        <v>123</v>
      </c>
      <c r="D64" s="187"/>
      <c r="E64" s="190"/>
      <c r="F64" s="208">
        <v>501.62</v>
      </c>
      <c r="G64" s="190">
        <v>300.97000000000003</v>
      </c>
      <c r="J64" s="43"/>
      <c r="K64" s="44"/>
      <c r="L64" s="45"/>
    </row>
    <row r="65" spans="1:20" ht="0.75" hidden="1" customHeight="1">
      <c r="A65" s="187">
        <v>38</v>
      </c>
      <c r="B65" s="222" t="s">
        <v>122</v>
      </c>
      <c r="C65" s="219" t="s">
        <v>39</v>
      </c>
      <c r="D65" s="187"/>
      <c r="E65" s="190"/>
      <c r="F65" s="208">
        <v>852.99</v>
      </c>
      <c r="G65" s="190">
        <v>0</v>
      </c>
      <c r="J65" s="43"/>
      <c r="K65" s="44"/>
      <c r="L65" s="45"/>
    </row>
    <row r="66" spans="1:20" ht="17.25" hidden="1" customHeight="1">
      <c r="A66" s="187"/>
      <c r="B66" s="223" t="s">
        <v>124</v>
      </c>
      <c r="C66" s="219"/>
      <c r="D66" s="187"/>
      <c r="E66" s="190"/>
      <c r="F66" s="208"/>
      <c r="G66" s="190"/>
      <c r="J66" s="43"/>
      <c r="K66" s="44"/>
      <c r="L66" s="45"/>
    </row>
    <row r="67" spans="1:20" ht="15" hidden="1" customHeight="1">
      <c r="A67" s="187">
        <v>39</v>
      </c>
      <c r="B67" s="224" t="s">
        <v>125</v>
      </c>
      <c r="C67" s="225" t="s">
        <v>126</v>
      </c>
      <c r="D67" s="71"/>
      <c r="E67" s="190"/>
      <c r="F67" s="210">
        <v>2759.44</v>
      </c>
      <c r="G67" s="190">
        <v>0</v>
      </c>
      <c r="J67" s="43"/>
      <c r="K67" s="44"/>
      <c r="L67" s="45"/>
    </row>
    <row r="68" spans="1:20" ht="15" customHeight="1">
      <c r="A68" s="187"/>
      <c r="B68" s="446" t="s">
        <v>85</v>
      </c>
      <c r="C68" s="447"/>
      <c r="D68" s="448"/>
      <c r="E68" s="190"/>
      <c r="F68" s="187"/>
      <c r="G68" s="190"/>
      <c r="H68" s="56"/>
      <c r="J68" s="43"/>
      <c r="K68" s="44"/>
      <c r="L68" s="45"/>
    </row>
    <row r="69" spans="1:20" ht="20.25" customHeight="1">
      <c r="A69" s="187">
        <v>8</v>
      </c>
      <c r="B69" s="239" t="s">
        <v>133</v>
      </c>
      <c r="C69" s="195" t="s">
        <v>76</v>
      </c>
      <c r="D69" s="193" t="s">
        <v>77</v>
      </c>
      <c r="E69" s="193">
        <v>327.9</v>
      </c>
      <c r="F69" s="208">
        <v>2.1</v>
      </c>
      <c r="G69" s="197">
        <v>1896.72</v>
      </c>
      <c r="H69" s="57"/>
      <c r="J69" s="57"/>
    </row>
    <row r="70" spans="1:20" ht="30">
      <c r="A70" s="187">
        <v>9</v>
      </c>
      <c r="B70" s="131" t="s">
        <v>127</v>
      </c>
      <c r="C70" s="195"/>
      <c r="D70" s="193"/>
      <c r="E70" s="193"/>
      <c r="F70" s="208">
        <v>1.63</v>
      </c>
      <c r="G70" s="197">
        <v>0</v>
      </c>
      <c r="H70" s="57"/>
      <c r="J70" s="57"/>
    </row>
    <row r="71" spans="1:20" ht="15.75">
      <c r="A71" s="191"/>
      <c r="B71" s="226" t="s">
        <v>136</v>
      </c>
      <c r="C71" s="184"/>
      <c r="D71" s="193"/>
      <c r="E71" s="193"/>
      <c r="F71" s="190"/>
      <c r="G71" s="227">
        <f>SUM(G17+G18+G21+G22+G25+G26+G64+G69+G70)</f>
        <v>8695.43</v>
      </c>
      <c r="H71" s="57"/>
      <c r="J71" s="57"/>
    </row>
    <row r="72" spans="1:20" ht="15.75">
      <c r="A72" s="191"/>
      <c r="B72" s="490" t="s">
        <v>86</v>
      </c>
      <c r="C72" s="490"/>
      <c r="D72" s="490"/>
      <c r="E72" s="193"/>
      <c r="F72" s="187"/>
      <c r="G72" s="190"/>
    </row>
    <row r="73" spans="1:20" ht="15.75">
      <c r="A73" s="187">
        <v>10</v>
      </c>
      <c r="B73" s="296" t="s">
        <v>171</v>
      </c>
      <c r="C73" s="187" t="s">
        <v>39</v>
      </c>
      <c r="D73" s="251"/>
      <c r="E73" s="193"/>
      <c r="F73" s="187">
        <v>179.96</v>
      </c>
      <c r="G73" s="190">
        <v>179.96</v>
      </c>
    </row>
    <row r="74" spans="1:20" ht="15.75">
      <c r="A74" s="187">
        <v>11</v>
      </c>
      <c r="B74" s="263" t="s">
        <v>167</v>
      </c>
      <c r="C74" s="187" t="s">
        <v>40</v>
      </c>
      <c r="D74" s="251"/>
      <c r="E74" s="193"/>
      <c r="F74" s="229">
        <v>3800</v>
      </c>
      <c r="G74" s="190">
        <v>760</v>
      </c>
    </row>
    <row r="75" spans="1:20" ht="15.75">
      <c r="A75" s="187"/>
      <c r="B75" s="251" t="s">
        <v>68</v>
      </c>
      <c r="C75" s="232"/>
      <c r="D75" s="233"/>
      <c r="E75" s="232">
        <v>1</v>
      </c>
      <c r="F75" s="232"/>
      <c r="G75" s="227">
        <f>G73+G74</f>
        <v>939.96</v>
      </c>
    </row>
    <row r="76" spans="1:20" ht="15.75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48"/>
      <c r="B77" s="237" t="s">
        <v>69</v>
      </c>
      <c r="C77" s="214"/>
      <c r="D77" s="214"/>
      <c r="E77" s="214"/>
      <c r="F77" s="214"/>
      <c r="G77" s="238">
        <f>G71+G75</f>
        <v>9635.39</v>
      </c>
    </row>
    <row r="78" spans="1:20" ht="15.75" customHeight="1">
      <c r="A78" s="430" t="s">
        <v>210</v>
      </c>
      <c r="B78" s="430"/>
      <c r="C78" s="430"/>
      <c r="D78" s="430"/>
      <c r="E78" s="430"/>
      <c r="F78" s="430"/>
      <c r="G78" s="43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>
      <c r="A79" s="21" t="s">
        <v>7</v>
      </c>
      <c r="B79" s="452" t="s">
        <v>211</v>
      </c>
      <c r="C79" s="452"/>
      <c r="D79" s="452"/>
      <c r="E79" s="452"/>
      <c r="F79" s="452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50"/>
      <c r="B80" s="420" t="s">
        <v>8</v>
      </c>
      <c r="C80" s="420"/>
      <c r="D80" s="420"/>
      <c r="E80" s="420"/>
      <c r="F80" s="420"/>
      <c r="G80" s="5"/>
      <c r="H80" s="5"/>
      <c r="I80" s="5"/>
      <c r="J80" s="5"/>
      <c r="K80" s="5"/>
      <c r="L80" s="5"/>
      <c r="M80" s="5"/>
      <c r="N80" s="5"/>
      <c r="O80" s="5"/>
      <c r="P80" s="422"/>
      <c r="Q80" s="422"/>
      <c r="R80" s="422"/>
      <c r="S80" s="422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41" t="s">
        <v>9</v>
      </c>
      <c r="B82" s="441"/>
      <c r="C82" s="441"/>
      <c r="D82" s="441"/>
      <c r="E82" s="441"/>
      <c r="F82" s="441"/>
      <c r="G82" s="441"/>
    </row>
    <row r="83" spans="1:19" ht="15.75">
      <c r="A83" s="441" t="s">
        <v>10</v>
      </c>
      <c r="B83" s="441"/>
      <c r="C83" s="441"/>
      <c r="D83" s="441"/>
      <c r="E83" s="441"/>
      <c r="F83" s="441"/>
      <c r="G83" s="441"/>
    </row>
    <row r="84" spans="1:19" ht="15.75">
      <c r="A84" s="430" t="s">
        <v>90</v>
      </c>
      <c r="B84" s="430"/>
      <c r="C84" s="430"/>
      <c r="D84" s="430"/>
      <c r="E84" s="430"/>
      <c r="F84" s="430"/>
      <c r="G84" s="430"/>
    </row>
    <row r="85" spans="1:19" ht="15.75">
      <c r="A85" s="23"/>
    </row>
    <row r="86" spans="1:19" ht="15.75">
      <c r="A86" s="442" t="s">
        <v>12</v>
      </c>
      <c r="B86" s="442"/>
      <c r="C86" s="442"/>
      <c r="D86" s="442"/>
      <c r="E86" s="442"/>
      <c r="F86" s="442"/>
      <c r="G86" s="442"/>
    </row>
    <row r="87" spans="1:19" ht="15.75">
      <c r="A87" s="4"/>
    </row>
    <row r="88" spans="1:19" ht="15.75" customHeight="1">
      <c r="A88" s="430" t="s">
        <v>13</v>
      </c>
      <c r="B88" s="430"/>
      <c r="C88" s="423" t="s">
        <v>149</v>
      </c>
      <c r="D88" s="423"/>
      <c r="E88" s="423"/>
      <c r="G88" s="52"/>
    </row>
    <row r="89" spans="1:19">
      <c r="A89" s="50"/>
      <c r="C89" s="420" t="s">
        <v>14</v>
      </c>
      <c r="D89" s="420"/>
      <c r="E89" s="420"/>
      <c r="G89" s="51" t="s">
        <v>15</v>
      </c>
    </row>
    <row r="90" spans="1:19" ht="15.75">
      <c r="A90" s="53"/>
      <c r="C90" s="24"/>
      <c r="D90" s="24"/>
      <c r="F90" s="24"/>
    </row>
    <row r="91" spans="1:19" ht="15.75">
      <c r="A91" s="430" t="s">
        <v>16</v>
      </c>
      <c r="B91" s="430"/>
      <c r="C91" s="421"/>
      <c r="D91" s="421"/>
      <c r="E91" s="421"/>
      <c r="G91" s="52"/>
    </row>
    <row r="92" spans="1:19">
      <c r="A92" s="50"/>
      <c r="C92" s="422" t="s">
        <v>14</v>
      </c>
      <c r="D92" s="422"/>
      <c r="E92" s="422"/>
      <c r="G92" s="51" t="s">
        <v>15</v>
      </c>
    </row>
    <row r="94" spans="1:19" hidden="1"/>
    <row r="95" spans="1:19" ht="12.75" customHeight="1">
      <c r="A95" s="4" t="s">
        <v>17</v>
      </c>
    </row>
    <row r="96" spans="1:19">
      <c r="A96" s="413" t="s">
        <v>18</v>
      </c>
      <c r="B96" s="413"/>
      <c r="C96" s="413"/>
      <c r="D96" s="413"/>
      <c r="E96" s="413"/>
      <c r="F96" s="413"/>
      <c r="G96" s="413"/>
    </row>
    <row r="97" spans="1:7" ht="42" customHeight="1">
      <c r="A97" s="465" t="s">
        <v>19</v>
      </c>
      <c r="B97" s="465"/>
      <c r="C97" s="465"/>
      <c r="D97" s="465"/>
      <c r="E97" s="465"/>
      <c r="F97" s="465"/>
      <c r="G97" s="465"/>
    </row>
    <row r="98" spans="1:7" ht="27" customHeight="1">
      <c r="A98" s="465" t="s">
        <v>20</v>
      </c>
      <c r="B98" s="465"/>
      <c r="C98" s="465"/>
      <c r="D98" s="465"/>
      <c r="E98" s="465"/>
      <c r="F98" s="465"/>
      <c r="G98" s="465"/>
    </row>
    <row r="99" spans="1:7" ht="27.75" customHeight="1">
      <c r="A99" s="465" t="s">
        <v>25</v>
      </c>
      <c r="B99" s="465"/>
      <c r="C99" s="465"/>
      <c r="D99" s="465"/>
      <c r="E99" s="465"/>
      <c r="F99" s="465"/>
      <c r="G99" s="465"/>
    </row>
    <row r="100" spans="1:7" ht="16.5">
      <c r="A100" s="465" t="s">
        <v>24</v>
      </c>
      <c r="B100" s="465"/>
      <c r="C100" s="465"/>
      <c r="D100" s="465"/>
      <c r="E100" s="465"/>
      <c r="F100" s="465"/>
      <c r="G100" s="465"/>
    </row>
    <row r="101" spans="1:7" ht="27.75" customHeight="1">
      <c r="A101" s="25" t="s">
        <v>23</v>
      </c>
      <c r="B101" s="25"/>
      <c r="C101" s="25"/>
      <c r="D101" s="25"/>
      <c r="E101" s="25"/>
      <c r="F101" s="25"/>
    </row>
  </sheetData>
  <autoFilter ref="G13:G75"/>
  <mergeCells count="35">
    <mergeCell ref="P80:S80"/>
    <mergeCell ref="A82:G82"/>
    <mergeCell ref="A83:G83"/>
    <mergeCell ref="A100:G100"/>
    <mergeCell ref="A86:G86"/>
    <mergeCell ref="A88:B88"/>
    <mergeCell ref="C88:E88"/>
    <mergeCell ref="C89:E89"/>
    <mergeCell ref="A91:B91"/>
    <mergeCell ref="C91:E91"/>
    <mergeCell ref="C92:E92"/>
    <mergeCell ref="A96:G96"/>
    <mergeCell ref="A97:G97"/>
    <mergeCell ref="A98:G98"/>
    <mergeCell ref="A99:G99"/>
    <mergeCell ref="A84:G84"/>
    <mergeCell ref="B50:F50"/>
    <mergeCell ref="B61:F61"/>
    <mergeCell ref="B79:F79"/>
    <mergeCell ref="B80:F80"/>
    <mergeCell ref="A78:G78"/>
    <mergeCell ref="B68:D68"/>
    <mergeCell ref="B72:D72"/>
    <mergeCell ref="A16:G16"/>
    <mergeCell ref="A19:G19"/>
    <mergeCell ref="A35:G35"/>
    <mergeCell ref="B46:F46"/>
    <mergeCell ref="L2:L3"/>
    <mergeCell ref="A3:G3"/>
    <mergeCell ref="A4:G4"/>
    <mergeCell ref="B5:F5"/>
    <mergeCell ref="A15:G15"/>
    <mergeCell ref="A11:G11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11.16</vt:lpstr>
      <vt:lpstr>12.16</vt:lpstr>
      <vt:lpstr>01. 16</vt:lpstr>
      <vt:lpstr>02. 16</vt:lpstr>
      <vt:lpstr>03. 17</vt:lpstr>
      <vt:lpstr>04. 17</vt:lpstr>
      <vt:lpstr>05. 17</vt:lpstr>
      <vt:lpstr>06.16</vt:lpstr>
      <vt:lpstr>07. 16</vt:lpstr>
      <vt:lpstr>08. 16</vt:lpstr>
      <vt:lpstr>09. 16</vt:lpstr>
      <vt:lpstr>10. 16 </vt:lpstr>
      <vt:lpstr>Лист1</vt:lpstr>
      <vt:lpstr>'01. 16'!Заголовки_для_печати</vt:lpstr>
      <vt:lpstr>'02. 16'!Заголовки_для_печати</vt:lpstr>
      <vt:lpstr>'03. 17'!Заголовки_для_печати</vt:lpstr>
      <vt:lpstr>'04. 17'!Заголовки_для_печати</vt:lpstr>
      <vt:lpstr>'05. 17'!Заголовки_для_печати</vt:lpstr>
      <vt:lpstr>'06.16'!Заголовки_для_печати</vt:lpstr>
      <vt:lpstr>'10. 16 '!Заголовки_для_печати</vt:lpstr>
      <vt:lpstr>'11.16'!Заголовки_для_печати</vt:lpstr>
      <vt:lpstr>'01. 16'!Область_печати</vt:lpstr>
      <vt:lpstr>'02. 16'!Область_печати</vt:lpstr>
      <vt:lpstr>'03. 17'!Область_печати</vt:lpstr>
      <vt:lpstr>'04. 17'!Область_печати</vt:lpstr>
      <vt:lpstr>'05. 17'!Область_печати</vt:lpstr>
      <vt:lpstr>'06.16'!Область_печати</vt:lpstr>
      <vt:lpstr>'07. 16'!Область_печати</vt:lpstr>
      <vt:lpstr>'08. 16'!Область_печати</vt:lpstr>
      <vt:lpstr>'09. 16'!Область_печати</vt:lpstr>
      <vt:lpstr>'10. 16 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2016-12-26T13:23:54Z</cp:lastPrinted>
  <dcterms:created xsi:type="dcterms:W3CDTF">2016-03-25T08:33:47Z</dcterms:created>
  <dcterms:modified xsi:type="dcterms:W3CDTF">2017-05-03T08:37:16Z</dcterms:modified>
</cp:coreProperties>
</file>